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9120" tabRatio="841" firstSheet="4" activeTab="4"/>
  </bookViews>
  <sheets>
    <sheet name="ichiran女" sheetId="1" state="hidden" r:id="rId1"/>
    <sheet name="ichiran男" sheetId="2" state="hidden" r:id="rId2"/>
    <sheet name="駅伝データ" sheetId="3" state="hidden" r:id="rId3"/>
    <sheet name="ロード名簿" sheetId="4" state="hidden" r:id="rId4"/>
    <sheet name="申込" sheetId="5" r:id="rId5"/>
    <sheet name="②男子登録" sheetId="6" state="hidden" r:id="rId6"/>
    <sheet name="②女子登録" sheetId="7" state="hidden" r:id="rId7"/>
    <sheet name="③男子紹介" sheetId="8" state="hidden" r:id="rId8"/>
    <sheet name="③女子紹介" sheetId="9" state="hidden" r:id="rId9"/>
    <sheet name="ロード登録" sheetId="10" r:id="rId10"/>
    <sheet name="参加料" sheetId="11" r:id="rId11"/>
    <sheet name="⑥男子オーダー表" sheetId="12" state="hidden" r:id="rId12"/>
    <sheet name="⑥女子オーダー表" sheetId="13" state="hidden" r:id="rId13"/>
  </sheets>
  <definedNames/>
  <calcPr fullCalcOnLoad="1"/>
</workbook>
</file>

<file path=xl/sharedStrings.xml><?xml version="1.0" encoding="utf-8"?>
<sst xmlns="http://schemas.openxmlformats.org/spreadsheetml/2006/main" count="315" uniqueCount="136">
  <si>
    <t>監督</t>
  </si>
  <si>
    <t>名</t>
  </si>
  <si>
    <t>フリセイ</t>
  </si>
  <si>
    <t>フリメイ</t>
  </si>
  <si>
    <t>学年</t>
  </si>
  <si>
    <t>項目</t>
  </si>
  <si>
    <t>申込責任者</t>
  </si>
  <si>
    <t>チーム名</t>
  </si>
  <si>
    <t>男子</t>
  </si>
  <si>
    <t>女子</t>
  </si>
  <si>
    <t>氏　名</t>
  </si>
  <si>
    <t>ﾅﾝﾊﾞｰ</t>
  </si>
  <si>
    <t>チーム名</t>
  </si>
  <si>
    <t>監督名</t>
  </si>
  <si>
    <t>参加料</t>
  </si>
  <si>
    <t>駅伝男子</t>
  </si>
  <si>
    <t>駅伝女子</t>
  </si>
  <si>
    <t>ロードレース男子</t>
  </si>
  <si>
    <t>ロードレース女子</t>
  </si>
  <si>
    <t>小計</t>
  </si>
  <si>
    <t>合計</t>
  </si>
  <si>
    <t>NO</t>
  </si>
  <si>
    <t>（１）チーム名の入力</t>
  </si>
  <si>
    <t>（２）駅伝参加チーム数の入力</t>
  </si>
  <si>
    <t>駅伝参加
チーム数</t>
  </si>
  <si>
    <t>※入力等に関して不明な点は下記まで連絡ください。</t>
  </si>
  <si>
    <t>【Ａチーム】</t>
  </si>
  <si>
    <t>【Ｂチーム】</t>
  </si>
  <si>
    <t>各シートの</t>
  </si>
  <si>
    <t>画面下にある各シートを選択し、</t>
  </si>
  <si>
    <t>【　男　子　】</t>
  </si>
  <si>
    <t>【　女　子　】</t>
  </si>
  <si>
    <t>参加料の確認</t>
  </si>
  <si>
    <t>【 入力説明 】</t>
  </si>
  <si>
    <t xml:space="preserve"> ①申込</t>
  </si>
  <si>
    <t xml:space="preserve"> ⑤参加料</t>
  </si>
  <si>
    <t>　 →申込と同時に参加料の振込をお願いします。</t>
  </si>
  <si>
    <t>上記金額を郵便振込でお願いします。</t>
  </si>
  <si>
    <t xml:space="preserve"> の部分を記入する。</t>
  </si>
  <si>
    <t>チーム名</t>
  </si>
  <si>
    <t>NO</t>
  </si>
  <si>
    <t>ロードレース大会選手名簿</t>
  </si>
  <si>
    <t>監督名</t>
  </si>
  <si>
    <t>【中学男子の部】</t>
  </si>
  <si>
    <t>【中学女子の部】</t>
  </si>
  <si>
    <t>姓</t>
  </si>
  <si>
    <t>団体コード</t>
  </si>
  <si>
    <t>選手ナンバー</t>
  </si>
  <si>
    <t>性別</t>
  </si>
  <si>
    <t>選手名</t>
  </si>
  <si>
    <t>選手カナ</t>
  </si>
  <si>
    <t>所属名</t>
  </si>
  <si>
    <t>学年</t>
  </si>
  <si>
    <t>種目1</t>
  </si>
  <si>
    <t>参考記録1</t>
  </si>
  <si>
    <t>種目2</t>
  </si>
  <si>
    <t>参考記録2</t>
  </si>
  <si>
    <t>種目3</t>
  </si>
  <si>
    <t>参考記録3</t>
  </si>
  <si>
    <t>リレー1</t>
  </si>
  <si>
    <t>リレー2</t>
  </si>
  <si>
    <t>記録</t>
  </si>
  <si>
    <t>登録</t>
  </si>
  <si>
    <t>氏名</t>
  </si>
  <si>
    <t>出走区間</t>
  </si>
  <si>
    <t>フリガナ</t>
  </si>
  <si>
    <t>チーム数
人数</t>
  </si>
  <si>
    <t>連絡先（携帯）</t>
  </si>
  <si>
    <t>連絡先（学校）</t>
  </si>
  <si>
    <t>備考</t>
  </si>
  <si>
    <t>－</t>
  </si>
  <si>
    <t>ＮＯ</t>
  </si>
  <si>
    <t>記録(3km)</t>
  </si>
  <si>
    <t>ＮＯ</t>
  </si>
  <si>
    <t>【大会当日提出用】</t>
  </si>
  <si>
    <t>　　　　（注意事項）</t>
  </si>
  <si>
    <t>ＮＯ</t>
  </si>
  <si>
    <t>－</t>
  </si>
  <si>
    <t>（チーム紹介及び今大会の抱負）</t>
  </si>
  <si>
    <t>－</t>
  </si>
  <si>
    <t>（チーム紹介及び今大会の抱負）</t>
  </si>
  <si>
    <t>※合同チームは、備考欄に各学校名を記入すること。</t>
  </si>
  <si>
    <t>ロードレース大会選手申込書</t>
  </si>
  <si>
    <t>選手１</t>
  </si>
  <si>
    <t>選手２</t>
  </si>
  <si>
    <t>選手３</t>
  </si>
  <si>
    <t>選手４</t>
  </si>
  <si>
    <t>選手５</t>
  </si>
  <si>
    <t>選手６</t>
  </si>
  <si>
    <t>選手７</t>
  </si>
  <si>
    <t>選手８</t>
  </si>
  <si>
    <t>自己記録
(３ｋｍ)</t>
  </si>
  <si>
    <t xml:space="preserve"> ②男子登録・女子登録</t>
  </si>
  <si>
    <t>　　チーム名にＡ、Ｂはつけない。</t>
  </si>
  <si>
    <t xml:space="preserve"> ③男子紹介・女子紹介</t>
  </si>
  <si>
    <t xml:space="preserve"> ④ロード登録</t>
  </si>
  <si>
    <t xml:space="preserve"> ⑥男子オーダー表・女子オーダー表</t>
  </si>
  <si>
    <t xml:space="preserve"> 　→ﾛｰﾄﾞﾚｰｽに出場する選手を記入する。なお、駅伝の部に登録し、出</t>
  </si>
  <si>
    <t xml:space="preserve"> 　→大会当日の朝に提出するオーダー用紙です。各学校で印刷して持参</t>
  </si>
  <si>
    <t>　 →チーム紹介及び今大会の抱負を入力する。（プログラムに掲載しま</t>
  </si>
  <si>
    <t>　　 す！）</t>
  </si>
  <si>
    <t xml:space="preserve"> 　→駅伝の部に出場する選手の氏名、学年、自己ベスト（３ｋｍ）を入</t>
  </si>
  <si>
    <t>　 　力する。なお、合同チームは備考欄に各学校名を記入する。</t>
  </si>
  <si>
    <t xml:space="preserve"> 　→チーム名、駅伝参加チーム数を必ず最初に入力する。別シートに反</t>
  </si>
  <si>
    <t>　 　映されるため！なお、合同チームの場合、○中・△中と記入する。</t>
  </si>
  <si>
    <t>　　 走しなかった選手はここに登録しなくてもﾛｰﾄﾞﾚｰｽに出場できる。</t>
  </si>
  <si>
    <t>　 　してください。（印鑑をお忘れなく！）</t>
  </si>
  <si>
    <t>学校名</t>
  </si>
  <si>
    <t>選手1</t>
  </si>
  <si>
    <t>選手2</t>
  </si>
  <si>
    <t>選手3</t>
  </si>
  <si>
    <t>選手4</t>
  </si>
  <si>
    <t>選手5</t>
  </si>
  <si>
    <t>選手6</t>
  </si>
  <si>
    <t>選手7</t>
  </si>
  <si>
    <t>選手8</t>
  </si>
  <si>
    <t>駅伝選手紹介（男子）</t>
  </si>
  <si>
    <t>駅伝選手紹介（女子）</t>
  </si>
  <si>
    <t xml:space="preserve"> ※　出走区間１～５を記入し、大会当日の朝８：００までに受付へ提出してください。
 ※　Ａチームのみ出場の場合も、この用紙をそのまま提出してください。</t>
  </si>
  <si>
    <t>ﾌﾘｶﾞﾅ</t>
  </si>
  <si>
    <t>　※岡富中のように記入する。</t>
  </si>
  <si>
    <t>【宮崎県延岡市立岡富中学校】　松濱（まつはま）</t>
  </si>
  <si>
    <t>（学校）０９８２－２１－４７５４</t>
  </si>
  <si>
    <t>２０１６　天下一！のべおか中学駅伝競走大会申込書（男子）</t>
  </si>
  <si>
    <t>２０１６　天下一！のべおか中学駅伝競走大会申込書（女子）</t>
  </si>
  <si>
    <t>振込口座：宮崎銀行　延岡市役所出張所</t>
  </si>
  <si>
    <t>口座番号：４６６８９</t>
  </si>
  <si>
    <t>口座名義：天下一のべおか中学駅伝実行委員会　実行委員長　福村　正勝</t>
  </si>
  <si>
    <t>２０１６　天下一！のべおか中学駅伝競走大会（男子の部）　オーダー表</t>
  </si>
  <si>
    <t>２０１６　天下一！のべおか中学駅伝競走大会（女子の部）　オーダー表</t>
  </si>
  <si>
    <t>ﾌﾘｾｲ</t>
  </si>
  <si>
    <t>ﾌﾘﾒｲ</t>
  </si>
  <si>
    <t>（２）責任者等の入力</t>
  </si>
  <si>
    <t>2016 天下一！のべおか中学駅伝競走大会</t>
  </si>
  <si>
    <t>小学生ﾛｰﾄﾞﾚｰｽ　申込書</t>
  </si>
  <si>
    <t>記録
(1km)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</si>
</sst>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時間&quot;##&quot;分&quot;##&quot;秒&quot;"/>
    <numFmt numFmtId="177" formatCode="&quot;第　&quot;#&quot;　位&quot;"/>
    <numFmt numFmtId="178" formatCode="###&quot;-&quot;####"/>
    <numFmt numFmtId="179" formatCode="&quot;〶　&quot;###&quot;-&quot;####"/>
    <numFmt numFmtId="180" formatCode="0.0&quot;　ｋｍ&quot;"/>
    <numFmt numFmtId="181" formatCode="#&quot;　年&quot;"/>
    <numFmt numFmtId="182" formatCode="##&quot;  分  &quot;##&quot;  秒 &quot;"/>
    <numFmt numFmtId="183" formatCode="[$-411]ggge&quot;年&quot;m&quot;月&quot;d&quot;日&quot;;@"/>
    <numFmt numFmtId="184" formatCode="#&quot;　ｋｍ&quot;"/>
    <numFmt numFmtId="185" formatCode="##&quot;　ｋｍ&quot;"/>
    <numFmt numFmtId="186" formatCode="###&quot;　ｋｍ&quot;"/>
    <numFmt numFmtId="187" formatCode="0_ "/>
    <numFmt numFmtId="188" formatCode="#&quot; 年&quot;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1"/>
      <color indexed="10"/>
      <name val="ＭＳ 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ゴシック"/>
      <family val="3"/>
    </font>
    <font>
      <sz val="22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8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0" fontId="2" fillId="0" borderId="16" xfId="0" applyFont="1" applyBorder="1" applyAlignment="1" applyProtection="1">
      <alignment vertical="center"/>
      <protection hidden="1"/>
    </xf>
    <xf numFmtId="0" fontId="2" fillId="22" borderId="13" xfId="0" applyFont="1" applyFill="1" applyBorder="1" applyAlignment="1" applyProtection="1">
      <alignment vertical="center"/>
      <protection hidden="1"/>
    </xf>
    <xf numFmtId="0" fontId="2" fillId="0" borderId="16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2" fillId="0" borderId="16" xfId="0" applyFont="1" applyBorder="1" applyAlignment="1" applyProtection="1">
      <alignment vertical="top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/>
      <protection hidden="1"/>
    </xf>
    <xf numFmtId="0" fontId="2" fillId="0" borderId="17" xfId="0" applyFont="1" applyBorder="1" applyAlignment="1" applyProtection="1">
      <alignment vertical="top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2" fillId="22" borderId="13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hidden="1"/>
    </xf>
    <xf numFmtId="3" fontId="2" fillId="0" borderId="13" xfId="0" applyNumberFormat="1" applyFont="1" applyBorder="1" applyAlignment="1" applyProtection="1">
      <alignment vertical="center"/>
      <protection hidden="1"/>
    </xf>
    <xf numFmtId="3" fontId="2" fillId="0" borderId="13" xfId="0" applyNumberFormat="1" applyFont="1" applyBorder="1" applyAlignment="1" applyProtection="1">
      <alignment vertical="center"/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22" borderId="0" xfId="0" applyFill="1" applyAlignment="1" applyProtection="1">
      <alignment vertical="center"/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5" fillId="0" borderId="26" xfId="0" applyFont="1" applyBorder="1" applyAlignment="1" applyProtection="1">
      <alignment horizontal="center" vertical="center" shrinkToFit="1"/>
      <protection hidden="1"/>
    </xf>
    <xf numFmtId="0" fontId="25" fillId="0" borderId="27" xfId="0" applyFont="1" applyBorder="1" applyAlignment="1" applyProtection="1">
      <alignment horizontal="center" vertical="center" shrinkToFit="1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5" fillId="0" borderId="13" xfId="0" applyFont="1" applyBorder="1" applyAlignment="1" applyProtection="1">
      <alignment horizontal="center" vertical="center" shrinkToFit="1"/>
      <protection hidden="1"/>
    </xf>
    <xf numFmtId="0" fontId="25" fillId="0" borderId="13" xfId="0" applyFont="1" applyBorder="1" applyAlignment="1" applyProtection="1">
      <alignment horizontal="center" vertical="center"/>
      <protection hidden="1"/>
    </xf>
    <xf numFmtId="0" fontId="25" fillId="0" borderId="3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justify" vertical="center" wrapText="1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justify"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0" fontId="27" fillId="0" borderId="13" xfId="0" applyFont="1" applyBorder="1" applyAlignment="1" applyProtection="1">
      <alignment horizontal="center" vertical="center"/>
      <protection hidden="1"/>
    </xf>
    <xf numFmtId="0" fontId="27" fillId="0" borderId="13" xfId="0" applyFont="1" applyBorder="1" applyAlignment="1" applyProtection="1">
      <alignment horizontal="center" vertical="center" wrapText="1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32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9" xfId="0" applyFont="1" applyBorder="1" applyAlignment="1" applyProtection="1">
      <alignment vertical="center" shrinkToFit="1"/>
      <protection locked="0"/>
    </xf>
    <xf numFmtId="49" fontId="2" fillId="0" borderId="13" xfId="0" applyNumberFormat="1" applyFont="1" applyBorder="1" applyAlignment="1" applyProtection="1">
      <alignment horizontal="center" vertical="center" shrinkToFit="1"/>
      <protection locked="0"/>
    </xf>
    <xf numFmtId="0" fontId="2" fillId="22" borderId="11" xfId="0" applyFont="1" applyFill="1" applyBorder="1" applyAlignment="1" applyProtection="1">
      <alignment vertical="center" shrinkToFit="1"/>
      <protection locked="0"/>
    </xf>
    <xf numFmtId="0" fontId="2" fillId="22" borderId="19" xfId="0" applyFont="1" applyFill="1" applyBorder="1" applyAlignment="1" applyProtection="1">
      <alignment vertical="center" shrinkToFit="1"/>
      <protection locked="0"/>
    </xf>
    <xf numFmtId="0" fontId="2" fillId="0" borderId="20" xfId="0" applyFont="1" applyBorder="1" applyAlignment="1" applyProtection="1">
      <alignment vertical="center" shrinkToFit="1"/>
      <protection locked="0"/>
    </xf>
    <xf numFmtId="0" fontId="2" fillId="0" borderId="12" xfId="0" applyFont="1" applyBorder="1" applyAlignment="1" applyProtection="1">
      <alignment vertical="center" shrinkToFit="1"/>
      <protection locked="0"/>
    </xf>
    <xf numFmtId="0" fontId="25" fillId="0" borderId="0" xfId="0" applyFont="1" applyBorder="1" applyAlignment="1" applyProtection="1">
      <alignment horizontal="center" vertical="center"/>
      <protection hidden="1"/>
    </xf>
    <xf numFmtId="0" fontId="25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hidden="1"/>
    </xf>
    <xf numFmtId="0" fontId="25" fillId="0" borderId="35" xfId="0" applyFont="1" applyBorder="1" applyAlignment="1" applyProtection="1">
      <alignment horizontal="center" vertical="center" shrinkToFit="1"/>
      <protection hidden="1"/>
    </xf>
    <xf numFmtId="0" fontId="25" fillId="0" borderId="35" xfId="0" applyFont="1" applyBorder="1" applyAlignment="1" applyProtection="1">
      <alignment horizontal="center" vertical="center"/>
      <protection hidden="1"/>
    </xf>
    <xf numFmtId="0" fontId="25" fillId="0" borderId="3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2" fillId="0" borderId="38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2" fillId="22" borderId="11" xfId="0" applyFont="1" applyFill="1" applyBorder="1" applyAlignment="1" applyProtection="1">
      <alignment horizontal="center" vertical="center"/>
      <protection locked="0"/>
    </xf>
    <xf numFmtId="0" fontId="2" fillId="22" borderId="39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horizontal="center" vertical="center" wrapText="1"/>
      <protection hidden="1"/>
    </xf>
    <xf numFmtId="0" fontId="2" fillId="0" borderId="38" xfId="0" applyFont="1" applyBorder="1" applyAlignment="1" applyProtection="1">
      <alignment vertical="center"/>
      <protection hidden="1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horizontal="center" vertical="center"/>
      <protection hidden="1"/>
    </xf>
    <xf numFmtId="0" fontId="30" fillId="0" borderId="40" xfId="0" applyFont="1" applyBorder="1" applyAlignment="1" applyProtection="1">
      <alignment horizontal="center" vertical="center"/>
      <protection hidden="1"/>
    </xf>
    <xf numFmtId="0" fontId="31" fillId="0" borderId="41" xfId="0" applyFont="1" applyBorder="1" applyAlignment="1" applyProtection="1">
      <alignment horizontal="center" vertical="center"/>
      <protection hidden="1"/>
    </xf>
    <xf numFmtId="0" fontId="31" fillId="0" borderId="42" xfId="0" applyFont="1" applyBorder="1" applyAlignment="1" applyProtection="1">
      <alignment horizontal="center" vertical="center"/>
      <protection hidden="1"/>
    </xf>
    <xf numFmtId="0" fontId="30" fillId="0" borderId="43" xfId="0" applyFont="1" applyBorder="1" applyAlignment="1" applyProtection="1">
      <alignment horizontal="center" vertical="center"/>
      <protection hidden="1"/>
    </xf>
    <xf numFmtId="0" fontId="31" fillId="0" borderId="44" xfId="0" applyFont="1" applyBorder="1" applyAlignment="1" applyProtection="1">
      <alignment horizontal="center" vertical="center"/>
      <protection hidden="1"/>
    </xf>
    <xf numFmtId="0" fontId="31" fillId="0" borderId="45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0" fillId="0" borderId="39" xfId="0" applyFont="1" applyBorder="1" applyAlignment="1" applyProtection="1">
      <alignment horizontal="center" vertical="center"/>
      <protection hidden="1"/>
    </xf>
    <xf numFmtId="0" fontId="0" fillId="0" borderId="39" xfId="0" applyFont="1" applyBorder="1" applyAlignment="1" applyProtection="1">
      <alignment vertical="center"/>
      <protection hidden="1"/>
    </xf>
    <xf numFmtId="0" fontId="0" fillId="0" borderId="12" xfId="0" applyFont="1" applyBorder="1" applyAlignment="1" applyProtection="1">
      <alignment vertical="center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7" fillId="0" borderId="11" xfId="0" applyFont="1" applyBorder="1" applyAlignment="1" applyProtection="1">
      <alignment horizontal="center" vertical="center" shrinkToFit="1"/>
      <protection hidden="1"/>
    </xf>
    <xf numFmtId="0" fontId="27" fillId="0" borderId="12" xfId="0" applyFont="1" applyBorder="1" applyAlignment="1" applyProtection="1">
      <alignment horizontal="center" vertical="center" shrinkToFit="1"/>
      <protection hidden="1"/>
    </xf>
    <xf numFmtId="0" fontId="27" fillId="0" borderId="11" xfId="0" applyFont="1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27" fillId="0" borderId="12" xfId="0" applyFont="1" applyBorder="1" applyAlignment="1" applyProtection="1">
      <alignment horizontal="center" vertical="center"/>
      <protection hidden="1"/>
    </xf>
    <xf numFmtId="0" fontId="27" fillId="0" borderId="14" xfId="0" applyFont="1" applyBorder="1" applyAlignment="1" applyProtection="1">
      <alignment vertical="center"/>
      <protection hidden="1"/>
    </xf>
    <xf numFmtId="0" fontId="27" fillId="0" borderId="15" xfId="0" applyFont="1" applyBorder="1" applyAlignment="1" applyProtection="1">
      <alignment vertical="center"/>
      <protection hidden="1"/>
    </xf>
    <xf numFmtId="0" fontId="27" fillId="0" borderId="21" xfId="0" applyFont="1" applyBorder="1" applyAlignment="1" applyProtection="1">
      <alignment vertical="center"/>
      <protection hidden="1"/>
    </xf>
    <xf numFmtId="0" fontId="27" fillId="0" borderId="17" xfId="0" applyFont="1" applyBorder="1" applyAlignment="1" applyProtection="1">
      <alignment vertical="top" wrapText="1"/>
      <protection locked="0"/>
    </xf>
    <xf numFmtId="0" fontId="27" fillId="0" borderId="18" xfId="0" applyFont="1" applyBorder="1" applyAlignment="1" applyProtection="1">
      <alignment vertical="top" wrapText="1"/>
      <protection locked="0"/>
    </xf>
    <xf numFmtId="0" fontId="27" fillId="0" borderId="32" xfId="0" applyFont="1" applyBorder="1" applyAlignment="1" applyProtection="1">
      <alignment vertical="top" wrapText="1"/>
      <protection locked="0"/>
    </xf>
    <xf numFmtId="0" fontId="27" fillId="0" borderId="39" xfId="0" applyFont="1" applyBorder="1" applyAlignment="1" applyProtection="1">
      <alignment horizontal="center" vertical="center"/>
      <protection hidden="1"/>
    </xf>
    <xf numFmtId="0" fontId="27" fillId="0" borderId="39" xfId="0" applyFont="1" applyBorder="1" applyAlignment="1" applyProtection="1">
      <alignment vertical="center"/>
      <protection hidden="1"/>
    </xf>
    <xf numFmtId="0" fontId="27" fillId="0" borderId="12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3" fontId="4" fillId="0" borderId="47" xfId="0" applyNumberFormat="1" applyFont="1" applyBorder="1" applyAlignment="1" applyProtection="1">
      <alignment horizontal="center" vertical="center"/>
      <protection hidden="1"/>
    </xf>
    <xf numFmtId="0" fontId="4" fillId="0" borderId="48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2" fillId="0" borderId="14" xfId="0" applyFont="1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justify" vertical="top" wrapText="1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3"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6384" width="9.00390625" style="30" customWidth="1"/>
  </cols>
  <sheetData>
    <row r="1" spans="1:15" ht="13.5">
      <c r="A1" s="30" t="s">
        <v>46</v>
      </c>
      <c r="B1" s="30" t="s">
        <v>47</v>
      </c>
      <c r="C1" s="30" t="s">
        <v>48</v>
      </c>
      <c r="D1" s="30" t="s">
        <v>49</v>
      </c>
      <c r="E1" s="30" t="s">
        <v>50</v>
      </c>
      <c r="F1" s="30" t="s">
        <v>51</v>
      </c>
      <c r="G1" s="30" t="s">
        <v>52</v>
      </c>
      <c r="H1" s="30" t="s">
        <v>53</v>
      </c>
      <c r="I1" s="30" t="s">
        <v>54</v>
      </c>
      <c r="J1" s="30" t="s">
        <v>55</v>
      </c>
      <c r="K1" s="30" t="s">
        <v>56</v>
      </c>
      <c r="L1" s="30" t="s">
        <v>57</v>
      </c>
      <c r="M1" s="30" t="s">
        <v>58</v>
      </c>
      <c r="N1" s="30" t="s">
        <v>59</v>
      </c>
      <c r="O1" s="30" t="s">
        <v>60</v>
      </c>
    </row>
    <row r="2" spans="1:8" ht="13.5">
      <c r="A2" s="30">
        <f>IF('ichiran男'!A2="","",'ichiran男'!A2)</f>
      </c>
      <c r="C2" s="30">
        <f>IF(G2="","",2)</f>
      </c>
      <c r="D2" s="30" t="str">
        <f>'②女子登録'!C9&amp;" "&amp;'②女子登録'!D9</f>
        <v> </v>
      </c>
      <c r="E2" s="30" t="str">
        <f>'②女子登録'!E9&amp;" "&amp;'②女子登録'!F9</f>
        <v> </v>
      </c>
      <c r="F2" s="30">
        <f>IF(G2="","",'申込'!$C$7)</f>
      </c>
      <c r="G2" s="30">
        <f>IF('②女子登録'!G9="","",'②女子登録'!G9)</f>
      </c>
      <c r="H2" s="30">
        <f>IF(G2="","","中学3km")</f>
      </c>
    </row>
    <row r="3" spans="1:8" ht="13.5">
      <c r="A3" s="30">
        <f aca="true" t="shared" si="0" ref="A3:A17">IF(OR($A$2="",G3=""),"",$A$2)</f>
      </c>
      <c r="C3" s="30">
        <f aca="true" t="shared" si="1" ref="C3:C28">IF(G3="","",2)</f>
      </c>
      <c r="D3" s="30" t="str">
        <f>'②女子登録'!C10&amp;" "&amp;'②女子登録'!D10</f>
        <v> </v>
      </c>
      <c r="E3" s="30" t="str">
        <f>'②女子登録'!E10&amp;" "&amp;'②女子登録'!F10</f>
        <v> </v>
      </c>
      <c r="F3" s="30">
        <f>IF(G3="","",'申込'!$C$7)</f>
      </c>
      <c r="G3" s="30">
        <f>IF('②女子登録'!G10="","",'②女子登録'!G10)</f>
      </c>
      <c r="H3" s="30">
        <f aca="true" t="shared" si="2" ref="H3:H64">IF(G3="","","中学3km")</f>
      </c>
    </row>
    <row r="4" spans="1:8" ht="13.5">
      <c r="A4" s="30">
        <f t="shared" si="0"/>
      </c>
      <c r="C4" s="30">
        <f t="shared" si="1"/>
      </c>
      <c r="D4" s="30" t="str">
        <f>'②女子登録'!C11&amp;" "&amp;'②女子登録'!D11</f>
        <v> </v>
      </c>
      <c r="E4" s="30" t="str">
        <f>'②女子登録'!E11&amp;" "&amp;'②女子登録'!F11</f>
        <v> </v>
      </c>
      <c r="F4" s="30">
        <f>IF(G4="","",'申込'!$C$7)</f>
      </c>
      <c r="G4" s="30">
        <f>IF('②女子登録'!G11="","",'②女子登録'!G11)</f>
      </c>
      <c r="H4" s="30">
        <f t="shared" si="2"/>
      </c>
    </row>
    <row r="5" spans="1:8" ht="13.5">
      <c r="A5" s="30">
        <f t="shared" si="0"/>
      </c>
      <c r="C5" s="30">
        <f t="shared" si="1"/>
      </c>
      <c r="D5" s="30" t="str">
        <f>'②女子登録'!C12&amp;" "&amp;'②女子登録'!D12</f>
        <v> </v>
      </c>
      <c r="E5" s="30" t="str">
        <f>'②女子登録'!E12&amp;" "&amp;'②女子登録'!F12</f>
        <v> </v>
      </c>
      <c r="F5" s="30">
        <f>IF(G5="","",'申込'!$C$7)</f>
      </c>
      <c r="G5" s="30">
        <f>IF('②女子登録'!G12="","",'②女子登録'!G12)</f>
      </c>
      <c r="H5" s="30">
        <f t="shared" si="2"/>
      </c>
    </row>
    <row r="6" spans="1:8" ht="13.5">
      <c r="A6" s="30">
        <f t="shared" si="0"/>
      </c>
      <c r="C6" s="30">
        <f t="shared" si="1"/>
      </c>
      <c r="D6" s="30" t="str">
        <f>'②女子登録'!C13&amp;" "&amp;'②女子登録'!D13</f>
        <v> </v>
      </c>
      <c r="E6" s="30" t="str">
        <f>'②女子登録'!E13&amp;" "&amp;'②女子登録'!F13</f>
        <v> </v>
      </c>
      <c r="F6" s="30">
        <f>IF(G6="","",'申込'!$C$7)</f>
      </c>
      <c r="G6" s="30">
        <f>IF('②女子登録'!G13="","",'②女子登録'!G13)</f>
      </c>
      <c r="H6" s="30">
        <f t="shared" si="2"/>
      </c>
    </row>
    <row r="7" spans="1:8" ht="13.5">
      <c r="A7" s="30">
        <f t="shared" si="0"/>
      </c>
      <c r="C7" s="30">
        <f t="shared" si="1"/>
      </c>
      <c r="D7" s="30" t="str">
        <f>'②女子登録'!C14&amp;" "&amp;'②女子登録'!D14</f>
        <v> </v>
      </c>
      <c r="E7" s="30" t="str">
        <f>'②女子登録'!E14&amp;" "&amp;'②女子登録'!F14</f>
        <v> </v>
      </c>
      <c r="F7" s="30">
        <f>IF(G7="","",'申込'!$C$7)</f>
      </c>
      <c r="G7" s="30">
        <f>IF('②女子登録'!G14="","",'②女子登録'!G14)</f>
      </c>
      <c r="H7" s="30">
        <f t="shared" si="2"/>
      </c>
    </row>
    <row r="8" spans="1:8" ht="13.5">
      <c r="A8" s="30">
        <f t="shared" si="0"/>
      </c>
      <c r="C8" s="30">
        <f t="shared" si="1"/>
      </c>
      <c r="D8" s="30" t="str">
        <f>'②女子登録'!C15&amp;" "&amp;'②女子登録'!D15</f>
        <v> </v>
      </c>
      <c r="E8" s="30" t="str">
        <f>'②女子登録'!E15&amp;" "&amp;'②女子登録'!F15</f>
        <v> </v>
      </c>
      <c r="F8" s="30">
        <f>IF(G8="","",'申込'!$C$7)</f>
      </c>
      <c r="G8" s="30">
        <f>IF('②女子登録'!G15="","",'②女子登録'!G15)</f>
      </c>
      <c r="H8" s="30">
        <f t="shared" si="2"/>
      </c>
    </row>
    <row r="9" spans="1:8" ht="13.5">
      <c r="A9" s="30">
        <f t="shared" si="0"/>
      </c>
      <c r="C9" s="30">
        <f t="shared" si="1"/>
      </c>
      <c r="D9" s="30" t="str">
        <f>'②女子登録'!C16&amp;" "&amp;'②女子登録'!D16</f>
        <v> </v>
      </c>
      <c r="E9" s="30" t="str">
        <f>'②女子登録'!E16&amp;" "&amp;'②女子登録'!F16</f>
        <v> </v>
      </c>
      <c r="F9" s="30">
        <f>IF(G9="","",'申込'!$C$7)</f>
      </c>
      <c r="G9" s="30">
        <f>IF('②女子登録'!G16="","",'②女子登録'!G16)</f>
      </c>
      <c r="H9" s="30">
        <f t="shared" si="2"/>
      </c>
    </row>
    <row r="10" spans="1:8" ht="13.5">
      <c r="A10" s="30">
        <f t="shared" si="0"/>
      </c>
      <c r="B10" s="35"/>
      <c r="C10" s="30">
        <f t="shared" si="1"/>
      </c>
      <c r="D10" s="30" t="str">
        <f>'②女子登録'!L9&amp;" "&amp;'②女子登録'!M9</f>
        <v> </v>
      </c>
      <c r="E10" s="30" t="str">
        <f>'②女子登録'!N9&amp;" "&amp;'②女子登録'!O9</f>
        <v> </v>
      </c>
      <c r="F10" s="30">
        <f>IF(G10="","",'申込'!$C$7)</f>
      </c>
      <c r="G10" s="30">
        <f>IF('②女子登録'!P9="","",'②女子登録'!P9)</f>
      </c>
      <c r="H10" s="30">
        <f t="shared" si="2"/>
      </c>
    </row>
    <row r="11" spans="1:8" ht="13.5">
      <c r="A11" s="30">
        <f t="shared" si="0"/>
      </c>
      <c r="B11" s="35"/>
      <c r="C11" s="30">
        <f t="shared" si="1"/>
      </c>
      <c r="D11" s="30" t="str">
        <f>'②女子登録'!L10&amp;" "&amp;'②女子登録'!M10</f>
        <v> </v>
      </c>
      <c r="E11" s="30" t="str">
        <f>'②女子登録'!N10&amp;" "&amp;'②女子登録'!O10</f>
        <v> </v>
      </c>
      <c r="F11" s="30">
        <f>IF(G11="","",'申込'!$C$7)</f>
      </c>
      <c r="G11" s="30">
        <f>IF('②女子登録'!P10="","",'②女子登録'!P10)</f>
      </c>
      <c r="H11" s="30">
        <f t="shared" si="2"/>
      </c>
    </row>
    <row r="12" spans="1:8" ht="13.5">
      <c r="A12" s="30">
        <f t="shared" si="0"/>
      </c>
      <c r="B12" s="35"/>
      <c r="C12" s="30">
        <f t="shared" si="1"/>
      </c>
      <c r="D12" s="30" t="str">
        <f>'②女子登録'!L11&amp;" "&amp;'②女子登録'!M11</f>
        <v> </v>
      </c>
      <c r="E12" s="30" t="str">
        <f>'②女子登録'!N11&amp;" "&amp;'②女子登録'!O11</f>
        <v> </v>
      </c>
      <c r="F12" s="30">
        <f>IF(G12="","",'申込'!$C$7)</f>
      </c>
      <c r="G12" s="30">
        <f>IF('②女子登録'!P11="","",'②女子登録'!P11)</f>
      </c>
      <c r="H12" s="30">
        <f t="shared" si="2"/>
      </c>
    </row>
    <row r="13" spans="1:8" ht="13.5">
      <c r="A13" s="30">
        <f t="shared" si="0"/>
      </c>
      <c r="B13" s="35"/>
      <c r="C13" s="30">
        <f t="shared" si="1"/>
      </c>
      <c r="D13" s="30" t="str">
        <f>'②女子登録'!L12&amp;" "&amp;'②女子登録'!M12</f>
        <v> </v>
      </c>
      <c r="E13" s="30" t="str">
        <f>'②女子登録'!N12&amp;" "&amp;'②女子登録'!O12</f>
        <v> </v>
      </c>
      <c r="F13" s="30">
        <f>IF(G13="","",'申込'!$C$7)</f>
      </c>
      <c r="G13" s="30">
        <f>IF('②女子登録'!P12="","",'②女子登録'!P12)</f>
      </c>
      <c r="H13" s="30">
        <f t="shared" si="2"/>
      </c>
    </row>
    <row r="14" spans="1:8" ht="13.5">
      <c r="A14" s="30">
        <f t="shared" si="0"/>
      </c>
      <c r="B14" s="35"/>
      <c r="C14" s="30">
        <f t="shared" si="1"/>
      </c>
      <c r="D14" s="30" t="str">
        <f>'②女子登録'!L13&amp;" "&amp;'②女子登録'!M13</f>
        <v> </v>
      </c>
      <c r="E14" s="30" t="str">
        <f>'②女子登録'!N13&amp;" "&amp;'②女子登録'!O13</f>
        <v> </v>
      </c>
      <c r="F14" s="30">
        <f>IF(G14="","",'申込'!$C$7)</f>
      </c>
      <c r="G14" s="30">
        <f>IF('②女子登録'!P13="","",'②女子登録'!P13)</f>
      </c>
      <c r="H14" s="30">
        <f t="shared" si="2"/>
      </c>
    </row>
    <row r="15" spans="1:8" ht="13.5">
      <c r="A15" s="30">
        <f t="shared" si="0"/>
      </c>
      <c r="B15" s="35"/>
      <c r="C15" s="30">
        <f t="shared" si="1"/>
      </c>
      <c r="D15" s="30" t="str">
        <f>'②女子登録'!L14&amp;" "&amp;'②女子登録'!M14</f>
        <v> </v>
      </c>
      <c r="E15" s="30" t="str">
        <f>'②女子登録'!N14&amp;" "&amp;'②女子登録'!O14</f>
        <v> </v>
      </c>
      <c r="F15" s="30">
        <f>IF(G15="","",'申込'!$C$7)</f>
      </c>
      <c r="G15" s="30">
        <f>IF('②女子登録'!P14="","",'②女子登録'!P14)</f>
      </c>
      <c r="H15" s="30">
        <f t="shared" si="2"/>
      </c>
    </row>
    <row r="16" spans="1:8" ht="13.5">
      <c r="A16" s="30">
        <f t="shared" si="0"/>
      </c>
      <c r="B16" s="35"/>
      <c r="C16" s="30">
        <f t="shared" si="1"/>
      </c>
      <c r="D16" s="30" t="str">
        <f>'②女子登録'!L15&amp;" "&amp;'②女子登録'!M15</f>
        <v> </v>
      </c>
      <c r="E16" s="30" t="str">
        <f>'②女子登録'!N15&amp;" "&amp;'②女子登録'!O15</f>
        <v> </v>
      </c>
      <c r="F16" s="30">
        <f>IF(G16="","",'申込'!$C$7)</f>
      </c>
      <c r="G16" s="30">
        <f>IF('②女子登録'!P15="","",'②女子登録'!P15)</f>
      </c>
      <c r="H16" s="30">
        <f t="shared" si="2"/>
      </c>
    </row>
    <row r="17" spans="1:8" ht="13.5">
      <c r="A17" s="30">
        <f t="shared" si="0"/>
      </c>
      <c r="B17" s="35"/>
      <c r="C17" s="30">
        <f t="shared" si="1"/>
      </c>
      <c r="D17" s="30" t="str">
        <f>'②女子登録'!L16&amp;" "&amp;'②女子登録'!M16</f>
        <v> </v>
      </c>
      <c r="E17" s="30" t="str">
        <f>'②女子登録'!N16&amp;" "&amp;'②女子登録'!O16</f>
        <v> </v>
      </c>
      <c r="F17" s="30">
        <f>IF(G17="","",'申込'!$C$7)</f>
      </c>
      <c r="G17" s="30">
        <f>IF('②女子登録'!P16="","",'②女子登録'!P16)</f>
      </c>
      <c r="H17" s="30">
        <f t="shared" si="2"/>
      </c>
    </row>
    <row r="18" spans="1:8" ht="13.5">
      <c r="A18" s="30">
        <f aca="true" t="shared" si="3" ref="A18:A28">IF(OR($A$2="",G18=""),"",$A$2)</f>
      </c>
      <c r="C18" s="30">
        <f t="shared" si="1"/>
      </c>
      <c r="D18" s="30" t="str">
        <f>'ロード登録'!K7&amp;" "&amp;'ロード登録'!L7</f>
        <v> </v>
      </c>
      <c r="E18" s="30" t="str">
        <f>'ロード登録'!M7&amp;" "&amp;'ロード登録'!N7</f>
        <v> </v>
      </c>
      <c r="F18" s="30">
        <f>IF(G18="","",'申込'!$C$7)</f>
      </c>
      <c r="G18" s="30">
        <f>IF('ロード登録'!O7="","",'ロード登録'!O7)</f>
      </c>
      <c r="H18" s="30">
        <f t="shared" si="2"/>
      </c>
    </row>
    <row r="19" spans="1:8" ht="13.5">
      <c r="A19" s="30">
        <f t="shared" si="3"/>
      </c>
      <c r="C19" s="30">
        <f t="shared" si="1"/>
      </c>
      <c r="D19" s="30" t="str">
        <f>'ロード登録'!K8&amp;" "&amp;'ロード登録'!L8</f>
        <v> </v>
      </c>
      <c r="E19" s="30" t="str">
        <f>'ロード登録'!M8&amp;" "&amp;'ロード登録'!N8</f>
        <v> </v>
      </c>
      <c r="F19" s="30">
        <f>IF(G19="","",'申込'!$C$7)</f>
      </c>
      <c r="G19" s="30">
        <f>IF('ロード登録'!O8="","",'ロード登録'!O8)</f>
      </c>
      <c r="H19" s="30">
        <f t="shared" si="2"/>
      </c>
    </row>
    <row r="20" spans="1:8" ht="13.5">
      <c r="A20" s="30">
        <f t="shared" si="3"/>
      </c>
      <c r="C20" s="30">
        <f t="shared" si="1"/>
      </c>
      <c r="D20" s="30" t="str">
        <f>'ロード登録'!K9&amp;" "&amp;'ロード登録'!L9</f>
        <v> </v>
      </c>
      <c r="E20" s="30" t="str">
        <f>'ロード登録'!M9&amp;" "&amp;'ロード登録'!N9</f>
        <v> </v>
      </c>
      <c r="F20" s="30">
        <f>IF(G20="","",'申込'!$C$7)</f>
      </c>
      <c r="G20" s="30">
        <f>IF('ロード登録'!O9="","",'ロード登録'!O9)</f>
      </c>
      <c r="H20" s="30">
        <f t="shared" si="2"/>
      </c>
    </row>
    <row r="21" spans="1:8" ht="13.5">
      <c r="A21" s="30">
        <f t="shared" si="3"/>
      </c>
      <c r="C21" s="30">
        <f t="shared" si="1"/>
      </c>
      <c r="D21" s="30" t="str">
        <f>'ロード登録'!K10&amp;" "&amp;'ロード登録'!L10</f>
        <v> </v>
      </c>
      <c r="E21" s="30" t="str">
        <f>'ロード登録'!M10&amp;" "&amp;'ロード登録'!N10</f>
        <v> </v>
      </c>
      <c r="F21" s="30">
        <f>IF(G21="","",'申込'!$C$7)</f>
      </c>
      <c r="G21" s="30">
        <f>IF('ロード登録'!O10="","",'ロード登録'!O10)</f>
      </c>
      <c r="H21" s="30">
        <f t="shared" si="2"/>
      </c>
    </row>
    <row r="22" spans="1:8" ht="13.5">
      <c r="A22" s="30">
        <f t="shared" si="3"/>
      </c>
      <c r="C22" s="30">
        <f t="shared" si="1"/>
      </c>
      <c r="D22" s="30" t="str">
        <f>'ロード登録'!K11&amp;" "&amp;'ロード登録'!L11</f>
        <v> </v>
      </c>
      <c r="E22" s="30" t="str">
        <f>'ロード登録'!M11&amp;" "&amp;'ロード登録'!N11</f>
        <v> </v>
      </c>
      <c r="F22" s="30">
        <f>IF(G22="","",'申込'!$C$7)</f>
      </c>
      <c r="G22" s="30">
        <f>IF('ロード登録'!O11="","",'ロード登録'!O11)</f>
      </c>
      <c r="H22" s="30">
        <f t="shared" si="2"/>
      </c>
    </row>
    <row r="23" spans="1:8" ht="13.5">
      <c r="A23" s="30">
        <f t="shared" si="3"/>
      </c>
      <c r="C23" s="30">
        <f t="shared" si="1"/>
      </c>
      <c r="D23" s="30" t="str">
        <f>'ロード登録'!K12&amp;" "&amp;'ロード登録'!L12</f>
        <v> </v>
      </c>
      <c r="E23" s="30" t="str">
        <f>'ロード登録'!M12&amp;" "&amp;'ロード登録'!N12</f>
        <v> </v>
      </c>
      <c r="F23" s="30">
        <f>IF(G23="","",'申込'!$C$7)</f>
      </c>
      <c r="G23" s="30">
        <f>IF('ロード登録'!O12="","",'ロード登録'!O12)</f>
      </c>
      <c r="H23" s="30">
        <f t="shared" si="2"/>
      </c>
    </row>
    <row r="24" spans="1:8" ht="13.5">
      <c r="A24" s="30">
        <f t="shared" si="3"/>
      </c>
      <c r="C24" s="30">
        <f t="shared" si="1"/>
      </c>
      <c r="D24" s="30" t="str">
        <f>'ロード登録'!K13&amp;" "&amp;'ロード登録'!L13</f>
        <v> </v>
      </c>
      <c r="E24" s="30" t="str">
        <f>'ロード登録'!M13&amp;" "&amp;'ロード登録'!N13</f>
        <v> </v>
      </c>
      <c r="F24" s="30">
        <f>IF(G24="","",'申込'!$C$7)</f>
      </c>
      <c r="G24" s="30">
        <f>IF('ロード登録'!O13="","",'ロード登録'!O13)</f>
      </c>
      <c r="H24" s="30">
        <f t="shared" si="2"/>
      </c>
    </row>
    <row r="25" spans="1:8" ht="13.5">
      <c r="A25" s="30">
        <f t="shared" si="3"/>
      </c>
      <c r="C25" s="30">
        <f t="shared" si="1"/>
      </c>
      <c r="D25" s="30" t="str">
        <f>'ロード登録'!K14&amp;" "&amp;'ロード登録'!L14</f>
        <v> </v>
      </c>
      <c r="E25" s="30" t="str">
        <f>'ロード登録'!M14&amp;" "&amp;'ロード登録'!N14</f>
        <v> </v>
      </c>
      <c r="F25" s="30">
        <f>IF(G25="","",'申込'!$C$7)</f>
      </c>
      <c r="G25" s="30">
        <f>IF('ロード登録'!O14="","",'ロード登録'!O14)</f>
      </c>
      <c r="H25" s="30">
        <f t="shared" si="2"/>
      </c>
    </row>
    <row r="26" spans="1:8" ht="13.5">
      <c r="A26" s="30">
        <f t="shared" si="3"/>
      </c>
      <c r="C26" s="30">
        <f t="shared" si="1"/>
      </c>
      <c r="D26" s="30" t="str">
        <f>'ロード登録'!K15&amp;" "&amp;'ロード登録'!L15</f>
        <v> </v>
      </c>
      <c r="E26" s="30" t="str">
        <f>'ロード登録'!M15&amp;" "&amp;'ロード登録'!N15</f>
        <v> </v>
      </c>
      <c r="F26" s="30">
        <f>IF(G26="","",'申込'!$C$7)</f>
      </c>
      <c r="G26" s="30">
        <f>IF('ロード登録'!O15="","",'ロード登録'!O15)</f>
      </c>
      <c r="H26" s="30">
        <f t="shared" si="2"/>
      </c>
    </row>
    <row r="27" spans="1:8" ht="13.5">
      <c r="A27" s="30">
        <f t="shared" si="3"/>
      </c>
      <c r="C27" s="30">
        <f t="shared" si="1"/>
      </c>
      <c r="D27" s="30" t="str">
        <f>'ロード登録'!K16&amp;" "&amp;'ロード登録'!L16</f>
        <v> </v>
      </c>
      <c r="E27" s="30" t="str">
        <f>'ロード登録'!M16&amp;" "&amp;'ロード登録'!N16</f>
        <v> </v>
      </c>
      <c r="F27" s="30">
        <f>IF(G27="","",'申込'!$C$7)</f>
      </c>
      <c r="G27" s="30">
        <f>IF('ロード登録'!O16="","",'ロード登録'!O16)</f>
      </c>
      <c r="H27" s="30">
        <f t="shared" si="2"/>
      </c>
    </row>
    <row r="28" spans="1:8" ht="13.5">
      <c r="A28" s="30">
        <f t="shared" si="3"/>
      </c>
      <c r="C28" s="30">
        <f t="shared" si="1"/>
      </c>
      <c r="D28" s="30" t="str">
        <f>'ロード登録'!K17&amp;" "&amp;'ロード登録'!L17</f>
        <v> </v>
      </c>
      <c r="E28" s="30" t="str">
        <f>'ロード登録'!M17&amp;" "&amp;'ロード登録'!N17</f>
        <v> </v>
      </c>
      <c r="F28" s="30">
        <f>IF(G28="","",'申込'!$C$7)</f>
      </c>
      <c r="G28" s="30">
        <f>IF('ロード登録'!O17="","",'ロード登録'!O17)</f>
      </c>
      <c r="H28" s="30">
        <f t="shared" si="2"/>
      </c>
    </row>
    <row r="29" spans="1:8" ht="13.5">
      <c r="A29" s="30">
        <f aca="true" t="shared" si="4" ref="A29:A60">IF(OR($A$2="",G29=""),"",$A$2)</f>
      </c>
      <c r="C29" s="30">
        <f aca="true" t="shared" si="5" ref="C29:C67">IF(G29="","",2)</f>
      </c>
      <c r="D29" s="30" t="str">
        <f>'ロード登録'!K18&amp;" "&amp;'ロード登録'!L18</f>
        <v> </v>
      </c>
      <c r="E29" s="30" t="str">
        <f>'ロード登録'!M18&amp;" "&amp;'ロード登録'!N18</f>
        <v> </v>
      </c>
      <c r="F29" s="30">
        <f>IF(G29="","",'申込'!$C$7)</f>
      </c>
      <c r="G29" s="30">
        <f>IF('ロード登録'!O18="","",'ロード登録'!O18)</f>
      </c>
      <c r="H29" s="30">
        <f t="shared" si="2"/>
      </c>
    </row>
    <row r="30" spans="1:8" ht="13.5">
      <c r="A30" s="30">
        <f t="shared" si="4"/>
      </c>
      <c r="C30" s="30">
        <f t="shared" si="5"/>
      </c>
      <c r="D30" s="30" t="str">
        <f>'ロード登録'!K19&amp;" "&amp;'ロード登録'!L19</f>
        <v> </v>
      </c>
      <c r="E30" s="30" t="str">
        <f>'ロード登録'!M19&amp;" "&amp;'ロード登録'!N19</f>
        <v> </v>
      </c>
      <c r="F30" s="30">
        <f>IF(G30="","",'申込'!$C$7)</f>
      </c>
      <c r="G30" s="30">
        <f>IF('ロード登録'!O19="","",'ロード登録'!O19)</f>
      </c>
      <c r="H30" s="30">
        <f t="shared" si="2"/>
      </c>
    </row>
    <row r="31" spans="1:8" ht="13.5">
      <c r="A31" s="30">
        <f t="shared" si="4"/>
      </c>
      <c r="C31" s="30">
        <f t="shared" si="5"/>
      </c>
      <c r="D31" s="30" t="str">
        <f>'ロード登録'!K20&amp;" "&amp;'ロード登録'!L20</f>
        <v> </v>
      </c>
      <c r="E31" s="30" t="str">
        <f>'ロード登録'!M20&amp;" "&amp;'ロード登録'!N20</f>
        <v> </v>
      </c>
      <c r="F31" s="30">
        <f>IF(G31="","",'申込'!$C$7)</f>
      </c>
      <c r="G31" s="30">
        <f>IF('ロード登録'!O20="","",'ロード登録'!O20)</f>
      </c>
      <c r="H31" s="30">
        <f t="shared" si="2"/>
      </c>
    </row>
    <row r="32" spans="1:8" ht="13.5">
      <c r="A32" s="30">
        <f t="shared" si="4"/>
      </c>
      <c r="C32" s="30">
        <f t="shared" si="5"/>
      </c>
      <c r="D32" s="30" t="str">
        <f>'ロード登録'!K21&amp;" "&amp;'ロード登録'!L21</f>
        <v> </v>
      </c>
      <c r="E32" s="30" t="str">
        <f>'ロード登録'!M21&amp;" "&amp;'ロード登録'!N21</f>
        <v> </v>
      </c>
      <c r="F32" s="30">
        <f>IF(G32="","",'申込'!$C$7)</f>
      </c>
      <c r="G32" s="30">
        <f>IF('ロード登録'!O21="","",'ロード登録'!O21)</f>
      </c>
      <c r="H32" s="30">
        <f t="shared" si="2"/>
      </c>
    </row>
    <row r="33" spans="1:8" ht="13.5">
      <c r="A33" s="30">
        <f t="shared" si="4"/>
      </c>
      <c r="C33" s="30">
        <f t="shared" si="5"/>
      </c>
      <c r="D33" s="30" t="str">
        <f>'ロード登録'!K22&amp;" "&amp;'ロード登録'!L22</f>
        <v> </v>
      </c>
      <c r="E33" s="30" t="str">
        <f>'ロード登録'!M22&amp;" "&amp;'ロード登録'!N22</f>
        <v> </v>
      </c>
      <c r="F33" s="30">
        <f>IF(G33="","",'申込'!$C$7)</f>
      </c>
      <c r="G33" s="30">
        <f>IF('ロード登録'!O22="","",'ロード登録'!O22)</f>
      </c>
      <c r="H33" s="30">
        <f t="shared" si="2"/>
      </c>
    </row>
    <row r="34" spans="1:8" ht="13.5">
      <c r="A34" s="30">
        <f t="shared" si="4"/>
      </c>
      <c r="C34" s="30">
        <f t="shared" si="5"/>
      </c>
      <c r="D34" s="30" t="str">
        <f>'ロード登録'!K23&amp;" "&amp;'ロード登録'!L23</f>
        <v> </v>
      </c>
      <c r="E34" s="30" t="str">
        <f>'ロード登録'!M23&amp;" "&amp;'ロード登録'!N23</f>
        <v> </v>
      </c>
      <c r="F34" s="30">
        <f>IF(G34="","",'申込'!$C$7)</f>
      </c>
      <c r="G34" s="30">
        <f>IF('ロード登録'!O23="","",'ロード登録'!O23)</f>
      </c>
      <c r="H34" s="30">
        <f t="shared" si="2"/>
      </c>
    </row>
    <row r="35" spans="1:8" ht="13.5">
      <c r="A35" s="30">
        <f t="shared" si="4"/>
      </c>
      <c r="C35" s="30">
        <f t="shared" si="5"/>
      </c>
      <c r="D35" s="30" t="str">
        <f>'ロード登録'!K24&amp;" "&amp;'ロード登録'!L24</f>
        <v> </v>
      </c>
      <c r="E35" s="30" t="str">
        <f>'ロード登録'!M24&amp;" "&amp;'ロード登録'!N24</f>
        <v> </v>
      </c>
      <c r="F35" s="30">
        <f>IF(G35="","",'申込'!$C$7)</f>
      </c>
      <c r="G35" s="30">
        <f>IF('ロード登録'!O24="","",'ロード登録'!O24)</f>
      </c>
      <c r="H35" s="30">
        <f t="shared" si="2"/>
      </c>
    </row>
    <row r="36" spans="1:8" ht="13.5">
      <c r="A36" s="30">
        <f t="shared" si="4"/>
      </c>
      <c r="C36" s="30">
        <f t="shared" si="5"/>
      </c>
      <c r="D36" s="30" t="str">
        <f>'ロード登録'!K25&amp;" "&amp;'ロード登録'!L25</f>
        <v> </v>
      </c>
      <c r="E36" s="30" t="str">
        <f>'ロード登録'!M25&amp;" "&amp;'ロード登録'!N25</f>
        <v> </v>
      </c>
      <c r="F36" s="30">
        <f>IF(G36="","",'申込'!$C$7)</f>
      </c>
      <c r="G36" s="30">
        <f>IF('ロード登録'!O25="","",'ロード登録'!O25)</f>
      </c>
      <c r="H36" s="30">
        <f t="shared" si="2"/>
      </c>
    </row>
    <row r="37" spans="1:8" ht="13.5">
      <c r="A37" s="30">
        <f t="shared" si="4"/>
      </c>
      <c r="C37" s="30">
        <f t="shared" si="5"/>
      </c>
      <c r="D37" s="30" t="str">
        <f>'ロード登録'!K26&amp;" "&amp;'ロード登録'!L26</f>
        <v> </v>
      </c>
      <c r="E37" s="30" t="str">
        <f>'ロード登録'!M26&amp;" "&amp;'ロード登録'!N26</f>
        <v> </v>
      </c>
      <c r="F37" s="30">
        <f>IF(G37="","",'申込'!$C$7)</f>
      </c>
      <c r="G37" s="30">
        <f>IF('ロード登録'!O26="","",'ロード登録'!O26)</f>
      </c>
      <c r="H37" s="30">
        <f t="shared" si="2"/>
      </c>
    </row>
    <row r="38" spans="1:8" ht="13.5">
      <c r="A38" s="30">
        <f t="shared" si="4"/>
      </c>
      <c r="C38" s="30">
        <f t="shared" si="5"/>
      </c>
      <c r="D38" s="30" t="str">
        <f>'ロード登録'!K27&amp;" "&amp;'ロード登録'!L27</f>
        <v> </v>
      </c>
      <c r="E38" s="30" t="str">
        <f>'ロード登録'!M27&amp;" "&amp;'ロード登録'!N27</f>
        <v> </v>
      </c>
      <c r="F38" s="30">
        <f>IF(G38="","",'申込'!$C$7)</f>
      </c>
      <c r="G38" s="30">
        <f>IF('ロード登録'!O27="","",'ロード登録'!O27)</f>
      </c>
      <c r="H38" s="30">
        <f t="shared" si="2"/>
      </c>
    </row>
    <row r="39" spans="1:8" ht="13.5">
      <c r="A39" s="30">
        <f t="shared" si="4"/>
      </c>
      <c r="C39" s="30">
        <f t="shared" si="5"/>
      </c>
      <c r="D39" s="30" t="str">
        <f>'ロード登録'!K28&amp;" "&amp;'ロード登録'!L28</f>
        <v> </v>
      </c>
      <c r="E39" s="30" t="str">
        <f>'ロード登録'!M28&amp;" "&amp;'ロード登録'!N28</f>
        <v> </v>
      </c>
      <c r="F39" s="30">
        <f>IF(G39="","",'申込'!$C$7)</f>
      </c>
      <c r="G39" s="30">
        <f>IF('ロード登録'!O28="","",'ロード登録'!O28)</f>
      </c>
      <c r="H39" s="30">
        <f t="shared" si="2"/>
      </c>
    </row>
    <row r="40" spans="1:8" ht="13.5">
      <c r="A40" s="30">
        <f t="shared" si="4"/>
      </c>
      <c r="C40" s="30">
        <f t="shared" si="5"/>
      </c>
      <c r="D40" s="30" t="str">
        <f>'ロード登録'!K29&amp;" "&amp;'ロード登録'!L29</f>
        <v> </v>
      </c>
      <c r="E40" s="30" t="str">
        <f>'ロード登録'!M29&amp;" "&amp;'ロード登録'!N29</f>
        <v> </v>
      </c>
      <c r="F40" s="30">
        <f>IF(G40="","",'申込'!$C$7)</f>
      </c>
      <c r="G40" s="30">
        <f>IF('ロード登録'!O29="","",'ロード登録'!O29)</f>
      </c>
      <c r="H40" s="30">
        <f t="shared" si="2"/>
      </c>
    </row>
    <row r="41" spans="1:8" ht="13.5">
      <c r="A41" s="30">
        <f t="shared" si="4"/>
      </c>
      <c r="C41" s="30">
        <f t="shared" si="5"/>
      </c>
      <c r="D41" s="30" t="str">
        <f>'ロード登録'!K30&amp;" "&amp;'ロード登録'!L30</f>
        <v> </v>
      </c>
      <c r="E41" s="30" t="str">
        <f>'ロード登録'!M30&amp;" "&amp;'ロード登録'!N30</f>
        <v> </v>
      </c>
      <c r="F41" s="30">
        <f>IF(G41="","",'申込'!$C$7)</f>
      </c>
      <c r="G41" s="30">
        <f>IF('ロード登録'!O30="","",'ロード登録'!O30)</f>
      </c>
      <c r="H41" s="30">
        <f t="shared" si="2"/>
      </c>
    </row>
    <row r="42" spans="1:8" ht="13.5">
      <c r="A42" s="30">
        <f t="shared" si="4"/>
      </c>
      <c r="C42" s="30">
        <f t="shared" si="5"/>
      </c>
      <c r="D42" s="30" t="str">
        <f>'ロード登録'!K31&amp;" "&amp;'ロード登録'!L31</f>
        <v> </v>
      </c>
      <c r="E42" s="30" t="str">
        <f>'ロード登録'!M31&amp;" "&amp;'ロード登録'!N31</f>
        <v> </v>
      </c>
      <c r="F42" s="30">
        <f>IF(G42="","",'申込'!$C$7)</f>
      </c>
      <c r="G42" s="30">
        <f>IF('ロード登録'!O31="","",'ロード登録'!O31)</f>
      </c>
      <c r="H42" s="30">
        <f t="shared" si="2"/>
      </c>
    </row>
    <row r="43" spans="1:8" ht="13.5">
      <c r="A43" s="30">
        <f t="shared" si="4"/>
      </c>
      <c r="C43" s="30">
        <f t="shared" si="5"/>
      </c>
      <c r="D43" s="30" t="str">
        <f>'ロード登録'!K32&amp;" "&amp;'ロード登録'!L32</f>
        <v> </v>
      </c>
      <c r="E43" s="30" t="str">
        <f>'ロード登録'!M32&amp;" "&amp;'ロード登録'!N32</f>
        <v> </v>
      </c>
      <c r="F43" s="30">
        <f>IF(G43="","",'申込'!$C$7)</f>
      </c>
      <c r="G43" s="30">
        <f>IF('ロード登録'!O32="","",'ロード登録'!O32)</f>
      </c>
      <c r="H43" s="30">
        <f t="shared" si="2"/>
      </c>
    </row>
    <row r="44" spans="1:8" ht="13.5">
      <c r="A44" s="30">
        <f t="shared" si="4"/>
      </c>
      <c r="C44" s="30">
        <f t="shared" si="5"/>
      </c>
      <c r="D44" s="30" t="str">
        <f>'ロード登録'!K33&amp;" "&amp;'ロード登録'!L33</f>
        <v> </v>
      </c>
      <c r="E44" s="30" t="str">
        <f>'ロード登録'!M33&amp;" "&amp;'ロード登録'!N33</f>
        <v> </v>
      </c>
      <c r="F44" s="30">
        <f>IF(G44="","",'申込'!$C$7)</f>
      </c>
      <c r="G44" s="30">
        <f>IF('ロード登録'!O33="","",'ロード登録'!O33)</f>
      </c>
      <c r="H44" s="30">
        <f t="shared" si="2"/>
      </c>
    </row>
    <row r="45" spans="1:8" ht="13.5">
      <c r="A45" s="30">
        <f t="shared" si="4"/>
      </c>
      <c r="C45" s="30">
        <f t="shared" si="5"/>
      </c>
      <c r="D45" s="30" t="str">
        <f>'ロード登録'!K34&amp;" "&amp;'ロード登録'!L34</f>
        <v> </v>
      </c>
      <c r="E45" s="30" t="str">
        <f>'ロード登録'!M34&amp;" "&amp;'ロード登録'!N34</f>
        <v> </v>
      </c>
      <c r="F45" s="30">
        <f>IF(G45="","",'申込'!$C$7)</f>
      </c>
      <c r="G45" s="30">
        <f>IF('ロード登録'!O34="","",'ロード登録'!O34)</f>
      </c>
      <c r="H45" s="30">
        <f t="shared" si="2"/>
      </c>
    </row>
    <row r="46" spans="1:8" ht="13.5">
      <c r="A46" s="30">
        <f t="shared" si="4"/>
      </c>
      <c r="C46" s="30">
        <f t="shared" si="5"/>
      </c>
      <c r="D46" s="30" t="str">
        <f>'ロード登録'!K35&amp;" "&amp;'ロード登録'!L35</f>
        <v> </v>
      </c>
      <c r="E46" s="30" t="str">
        <f>'ロード登録'!M35&amp;" "&amp;'ロード登録'!N35</f>
        <v> </v>
      </c>
      <c r="F46" s="30">
        <f>IF(G46="","",'申込'!$C$7)</f>
      </c>
      <c r="G46" s="30">
        <f>IF('ロード登録'!O35="","",'ロード登録'!O35)</f>
      </c>
      <c r="H46" s="30">
        <f t="shared" si="2"/>
      </c>
    </row>
    <row r="47" spans="1:8" ht="13.5">
      <c r="A47" s="30">
        <f t="shared" si="4"/>
      </c>
      <c r="C47" s="30">
        <f t="shared" si="5"/>
      </c>
      <c r="D47" s="30" t="str">
        <f>'ロード登録'!K36&amp;" "&amp;'ロード登録'!L36</f>
        <v> </v>
      </c>
      <c r="E47" s="30" t="str">
        <f>'ロード登録'!M36&amp;" "&amp;'ロード登録'!N36</f>
        <v> </v>
      </c>
      <c r="F47" s="30">
        <f>IF(G47="","",'申込'!$C$7)</f>
      </c>
      <c r="G47" s="30">
        <f>IF('ロード登録'!O36="","",'ロード登録'!O36)</f>
      </c>
      <c r="H47" s="30">
        <f t="shared" si="2"/>
      </c>
    </row>
    <row r="48" spans="1:8" ht="13.5">
      <c r="A48" s="30">
        <f t="shared" si="4"/>
      </c>
      <c r="C48" s="30">
        <f t="shared" si="5"/>
      </c>
      <c r="D48" s="30" t="str">
        <f>'ロード登録'!K37&amp;" "&amp;'ロード登録'!L37</f>
        <v> </v>
      </c>
      <c r="E48" s="30" t="str">
        <f>'ロード登録'!M37&amp;" "&amp;'ロード登録'!N37</f>
        <v> </v>
      </c>
      <c r="F48" s="30">
        <f>IF(G48="","",'申込'!$C$7)</f>
      </c>
      <c r="G48" s="30">
        <f>IF('ロード登録'!O37="","",'ロード登録'!O37)</f>
      </c>
      <c r="H48" s="30">
        <f t="shared" si="2"/>
      </c>
    </row>
    <row r="49" spans="1:8" ht="13.5">
      <c r="A49" s="30">
        <f t="shared" si="4"/>
      </c>
      <c r="C49" s="30">
        <f t="shared" si="5"/>
      </c>
      <c r="D49" s="30" t="str">
        <f>'ロード登録'!K38&amp;" "&amp;'ロード登録'!L38</f>
        <v> </v>
      </c>
      <c r="E49" s="30" t="str">
        <f>'ロード登録'!M38&amp;" "&amp;'ロード登録'!N38</f>
        <v> </v>
      </c>
      <c r="F49" s="30">
        <f>IF(G49="","",'申込'!$C$7)</f>
      </c>
      <c r="G49" s="30">
        <f>IF('ロード登録'!O38="","",'ロード登録'!O38)</f>
      </c>
      <c r="H49" s="30">
        <f t="shared" si="2"/>
      </c>
    </row>
    <row r="50" spans="1:8" ht="13.5">
      <c r="A50" s="30">
        <f t="shared" si="4"/>
      </c>
      <c r="C50" s="30">
        <f t="shared" si="5"/>
      </c>
      <c r="D50" s="30" t="str">
        <f>'ロード登録'!K39&amp;" "&amp;'ロード登録'!L39</f>
        <v> </v>
      </c>
      <c r="E50" s="30" t="str">
        <f>'ロード登録'!M39&amp;" "&amp;'ロード登録'!N39</f>
        <v> </v>
      </c>
      <c r="F50" s="30">
        <f>IF(G50="","",'申込'!$C$7)</f>
      </c>
      <c r="G50" s="30">
        <f>IF('ロード登録'!O39="","",'ロード登録'!O39)</f>
      </c>
      <c r="H50" s="30">
        <f t="shared" si="2"/>
      </c>
    </row>
    <row r="51" spans="1:8" ht="13.5">
      <c r="A51" s="30">
        <f t="shared" si="4"/>
      </c>
      <c r="C51" s="30">
        <f t="shared" si="5"/>
      </c>
      <c r="D51" s="30" t="str">
        <f>'ロード登録'!K40&amp;" "&amp;'ロード登録'!L40</f>
        <v> </v>
      </c>
      <c r="E51" s="30" t="str">
        <f>'ロード登録'!M40&amp;" "&amp;'ロード登録'!N40</f>
        <v> </v>
      </c>
      <c r="F51" s="30">
        <f>IF(G51="","",'申込'!$C$7)</f>
      </c>
      <c r="G51" s="30">
        <f>IF('ロード登録'!O40="","",'ロード登録'!O40)</f>
      </c>
      <c r="H51" s="30">
        <f t="shared" si="2"/>
      </c>
    </row>
    <row r="52" spans="1:8" ht="13.5">
      <c r="A52" s="30">
        <f t="shared" si="4"/>
      </c>
      <c r="C52" s="30">
        <f t="shared" si="5"/>
      </c>
      <c r="D52" s="30" t="str">
        <f>'ロード登録'!K41&amp;" "&amp;'ロード登録'!L41</f>
        <v> </v>
      </c>
      <c r="E52" s="30" t="str">
        <f>'ロード登録'!M41&amp;" "&amp;'ロード登録'!N41</f>
        <v> </v>
      </c>
      <c r="F52" s="30">
        <f>IF(G52="","",'申込'!$C$7)</f>
      </c>
      <c r="G52" s="30">
        <f>IF('ロード登録'!O41="","",'ロード登録'!O41)</f>
      </c>
      <c r="H52" s="30">
        <f t="shared" si="2"/>
      </c>
    </row>
    <row r="53" spans="1:8" ht="13.5">
      <c r="A53" s="30">
        <f t="shared" si="4"/>
      </c>
      <c r="C53" s="30">
        <f t="shared" si="5"/>
      </c>
      <c r="D53" s="30" t="str">
        <f>'ロード登録'!K42&amp;" "&amp;'ロード登録'!L42</f>
        <v> </v>
      </c>
      <c r="E53" s="30" t="str">
        <f>'ロード登録'!M42&amp;" "&amp;'ロード登録'!N42</f>
        <v> </v>
      </c>
      <c r="F53" s="30">
        <f>IF(G53="","",'申込'!$C$7)</f>
      </c>
      <c r="G53" s="30">
        <f>IF('ロード登録'!O42="","",'ロード登録'!O42)</f>
      </c>
      <c r="H53" s="30">
        <f t="shared" si="2"/>
      </c>
    </row>
    <row r="54" spans="1:8" ht="13.5">
      <c r="A54" s="30">
        <f t="shared" si="4"/>
      </c>
      <c r="C54" s="30">
        <f t="shared" si="5"/>
      </c>
      <c r="D54" s="30" t="str">
        <f>'ロード登録'!K43&amp;" "&amp;'ロード登録'!L43</f>
        <v> </v>
      </c>
      <c r="E54" s="30" t="str">
        <f>'ロード登録'!M43&amp;" "&amp;'ロード登録'!N43</f>
        <v> </v>
      </c>
      <c r="F54" s="30">
        <f>IF(G54="","",'申込'!$C$7)</f>
      </c>
      <c r="G54" s="30">
        <f>IF('ロード登録'!O43="","",'ロード登録'!O43)</f>
      </c>
      <c r="H54" s="30">
        <f t="shared" si="2"/>
      </c>
    </row>
    <row r="55" spans="1:8" ht="13.5">
      <c r="A55" s="30">
        <f t="shared" si="4"/>
      </c>
      <c r="C55" s="30">
        <f t="shared" si="5"/>
      </c>
      <c r="D55" s="30" t="str">
        <f>'ロード登録'!K44&amp;" "&amp;'ロード登録'!L44</f>
        <v> </v>
      </c>
      <c r="E55" s="30" t="str">
        <f>'ロード登録'!M44&amp;" "&amp;'ロード登録'!N44</f>
        <v> </v>
      </c>
      <c r="F55" s="30">
        <f>IF(G55="","",'申込'!$C$7)</f>
      </c>
      <c r="G55" s="30">
        <f>IF('ロード登録'!O44="","",'ロード登録'!O44)</f>
      </c>
      <c r="H55" s="30">
        <f t="shared" si="2"/>
      </c>
    </row>
    <row r="56" spans="1:8" ht="13.5">
      <c r="A56" s="30">
        <f t="shared" si="4"/>
      </c>
      <c r="C56" s="30">
        <f t="shared" si="5"/>
      </c>
      <c r="D56" s="30" t="str">
        <f>'ロード登録'!K45&amp;" "&amp;'ロード登録'!L45</f>
        <v> </v>
      </c>
      <c r="E56" s="30" t="str">
        <f>'ロード登録'!M45&amp;" "&amp;'ロード登録'!N45</f>
        <v> </v>
      </c>
      <c r="F56" s="30">
        <f>IF(G56="","",'申込'!$C$7)</f>
      </c>
      <c r="G56" s="30">
        <f>IF('ロード登録'!O45="","",'ロード登録'!O45)</f>
      </c>
      <c r="H56" s="30">
        <f t="shared" si="2"/>
      </c>
    </row>
    <row r="57" spans="1:8" ht="13.5">
      <c r="A57" s="30">
        <f t="shared" si="4"/>
      </c>
      <c r="C57" s="30">
        <f t="shared" si="5"/>
      </c>
      <c r="D57" s="30" t="str">
        <f>'ロード登録'!K46&amp;" "&amp;'ロード登録'!L46</f>
        <v> </v>
      </c>
      <c r="E57" s="30" t="str">
        <f>'ロード登録'!M46&amp;" "&amp;'ロード登録'!N46</f>
        <v> </v>
      </c>
      <c r="F57" s="30">
        <f>IF(G57="","",'申込'!$C$7)</f>
      </c>
      <c r="G57" s="30">
        <f>IF('ロード登録'!O46="","",'ロード登録'!O46)</f>
      </c>
      <c r="H57" s="30">
        <f t="shared" si="2"/>
      </c>
    </row>
    <row r="58" spans="1:8" ht="13.5">
      <c r="A58" s="30">
        <f t="shared" si="4"/>
      </c>
      <c r="C58" s="30">
        <f t="shared" si="5"/>
      </c>
      <c r="D58" s="30" t="str">
        <f>'ロード登録'!K47&amp;" "&amp;'ロード登録'!L47</f>
        <v> </v>
      </c>
      <c r="E58" s="30" t="str">
        <f>'ロード登録'!M47&amp;" "&amp;'ロード登録'!N47</f>
        <v> </v>
      </c>
      <c r="F58" s="30">
        <f>IF(G58="","",'申込'!$C$7)</f>
      </c>
      <c r="G58" s="30">
        <f>IF('ロード登録'!O47="","",'ロード登録'!O47)</f>
      </c>
      <c r="H58" s="30">
        <f t="shared" si="2"/>
      </c>
    </row>
    <row r="59" spans="1:8" ht="13.5">
      <c r="A59" s="30">
        <f t="shared" si="4"/>
      </c>
      <c r="C59" s="30">
        <f t="shared" si="5"/>
      </c>
      <c r="D59" s="30" t="str">
        <f>'ロード登録'!K48&amp;" "&amp;'ロード登録'!L48</f>
        <v> </v>
      </c>
      <c r="E59" s="30" t="str">
        <f>'ロード登録'!M48&amp;" "&amp;'ロード登録'!N48</f>
        <v> </v>
      </c>
      <c r="F59" s="30">
        <f>IF(G59="","",'申込'!$C$7)</f>
      </c>
      <c r="G59" s="30">
        <f>IF('ロード登録'!O48="","",'ロード登録'!O48)</f>
      </c>
      <c r="H59" s="30">
        <f t="shared" si="2"/>
      </c>
    </row>
    <row r="60" spans="1:8" ht="13.5">
      <c r="A60" s="30">
        <f t="shared" si="4"/>
      </c>
      <c r="C60" s="30">
        <f t="shared" si="5"/>
      </c>
      <c r="D60" s="30" t="str">
        <f>'ロード登録'!K49&amp;" "&amp;'ロード登録'!L49</f>
        <v> </v>
      </c>
      <c r="E60" s="30" t="str">
        <f>'ロード登録'!M49&amp;" "&amp;'ロード登録'!N49</f>
        <v> </v>
      </c>
      <c r="F60" s="30">
        <f>IF(G60="","",'申込'!$C$7)</f>
      </c>
      <c r="G60" s="30">
        <f>IF('ロード登録'!O49="","",'ロード登録'!O49)</f>
      </c>
      <c r="H60" s="30">
        <f t="shared" si="2"/>
      </c>
    </row>
    <row r="61" spans="1:8" ht="13.5">
      <c r="A61" s="30">
        <f aca="true" t="shared" si="6" ref="A61:A67">IF(OR($A$2="",G61=""),"",$A$2)</f>
      </c>
      <c r="C61" s="30">
        <f t="shared" si="5"/>
      </c>
      <c r="D61" s="30" t="str">
        <f>'ロード登録'!K50&amp;" "&amp;'ロード登録'!L50</f>
        <v> </v>
      </c>
      <c r="E61" s="30" t="str">
        <f>'ロード登録'!M50&amp;" "&amp;'ロード登録'!N50</f>
        <v> </v>
      </c>
      <c r="F61" s="30">
        <f>IF(G61="","",'申込'!$C$7)</f>
      </c>
      <c r="G61" s="30">
        <f>IF('ロード登録'!O50="","",'ロード登録'!O50)</f>
      </c>
      <c r="H61" s="30">
        <f t="shared" si="2"/>
      </c>
    </row>
    <row r="62" spans="1:8" ht="13.5">
      <c r="A62" s="30">
        <f t="shared" si="6"/>
      </c>
      <c r="C62" s="30">
        <f t="shared" si="5"/>
      </c>
      <c r="D62" s="30" t="str">
        <f>'ロード登録'!K51&amp;" "&amp;'ロード登録'!L51</f>
        <v> </v>
      </c>
      <c r="E62" s="30" t="str">
        <f>'ロード登録'!M51&amp;" "&amp;'ロード登録'!N51</f>
        <v> </v>
      </c>
      <c r="F62" s="30">
        <f>IF(G62="","",'申込'!$C$7)</f>
      </c>
      <c r="G62" s="30">
        <f>IF('ロード登録'!O51="","",'ロード登録'!O51)</f>
      </c>
      <c r="H62" s="30">
        <f t="shared" si="2"/>
      </c>
    </row>
    <row r="63" spans="1:8" ht="13.5">
      <c r="A63" s="30">
        <f t="shared" si="6"/>
      </c>
      <c r="C63" s="30">
        <f t="shared" si="5"/>
      </c>
      <c r="D63" s="30" t="str">
        <f>'ロード登録'!K52&amp;" "&amp;'ロード登録'!L52</f>
        <v> </v>
      </c>
      <c r="E63" s="30" t="str">
        <f>'ロード登録'!M52&amp;" "&amp;'ロード登録'!N52</f>
        <v> </v>
      </c>
      <c r="F63" s="30">
        <f>IF(G63="","",'申込'!$C$7)</f>
      </c>
      <c r="G63" s="30">
        <f>IF('ロード登録'!O52="","",'ロード登録'!O52)</f>
      </c>
      <c r="H63" s="30">
        <f t="shared" si="2"/>
      </c>
    </row>
    <row r="64" spans="1:8" ht="13.5">
      <c r="A64" s="30">
        <f t="shared" si="6"/>
      </c>
      <c r="C64" s="30">
        <f t="shared" si="5"/>
      </c>
      <c r="D64" s="30" t="str">
        <f>'ロード登録'!K53&amp;" "&amp;'ロード登録'!L53</f>
        <v> </v>
      </c>
      <c r="E64" s="30" t="str">
        <f>'ロード登録'!M53&amp;" "&amp;'ロード登録'!N53</f>
        <v> </v>
      </c>
      <c r="F64" s="30">
        <f>IF(G64="","",'申込'!$C$7)</f>
      </c>
      <c r="G64" s="30">
        <f>IF('ロード登録'!O53="","",'ロード登録'!O53)</f>
      </c>
      <c r="H64" s="30">
        <f t="shared" si="2"/>
      </c>
    </row>
    <row r="65" spans="1:8" ht="13.5">
      <c r="A65" s="30">
        <f t="shared" si="6"/>
      </c>
      <c r="C65" s="30">
        <f t="shared" si="5"/>
      </c>
      <c r="D65" s="30" t="str">
        <f>'ロード登録'!K54&amp;" "&amp;'ロード登録'!L54</f>
        <v> </v>
      </c>
      <c r="E65" s="30" t="str">
        <f>'ロード登録'!M54&amp;" "&amp;'ロード登録'!N54</f>
        <v> </v>
      </c>
      <c r="F65" s="30">
        <f>IF(G65="","",'申込'!$C$7)</f>
      </c>
      <c r="G65" s="30">
        <f>IF('ロード登録'!O54="","",'ロード登録'!O54)</f>
      </c>
      <c r="H65" s="30">
        <f>IF(G65="","","中学3km")</f>
      </c>
    </row>
    <row r="66" spans="1:8" ht="13.5">
      <c r="A66" s="30">
        <f t="shared" si="6"/>
      </c>
      <c r="C66" s="30">
        <f t="shared" si="5"/>
      </c>
      <c r="D66" s="30" t="str">
        <f>'ロード登録'!K55&amp;" "&amp;'ロード登録'!L55</f>
        <v> </v>
      </c>
      <c r="E66" s="30" t="str">
        <f>'ロード登録'!M55&amp;" "&amp;'ロード登録'!N55</f>
        <v> </v>
      </c>
      <c r="F66" s="30">
        <f>IF(G66="","",'申込'!$C$7)</f>
      </c>
      <c r="G66" s="30">
        <f>IF('ロード登録'!O55="","",'ロード登録'!O55)</f>
      </c>
      <c r="H66" s="30">
        <f>IF(G66="","","中学3km")</f>
      </c>
    </row>
    <row r="67" spans="1:8" ht="13.5">
      <c r="A67" s="30">
        <f t="shared" si="6"/>
      </c>
      <c r="C67" s="30">
        <f t="shared" si="5"/>
      </c>
      <c r="D67" s="30" t="str">
        <f>'ロード登録'!K56&amp;" "&amp;'ロード登録'!L56</f>
        <v> </v>
      </c>
      <c r="E67" s="30" t="str">
        <f>'ロード登録'!M56&amp;" "&amp;'ロード登録'!N56</f>
        <v> </v>
      </c>
      <c r="F67" s="30">
        <f>IF(G67="","",'申込'!$C$7)</f>
      </c>
      <c r="G67" s="30">
        <f>IF('ロード登録'!O56="","",'ロード登録'!O56)</f>
      </c>
      <c r="H67" s="30">
        <f>IF(G67="","","中学3km")</f>
      </c>
    </row>
  </sheetData>
  <sheetProtection password="CC4F" sheet="1" objects="1" scenarios="1"/>
  <conditionalFormatting sqref="D2:D67">
    <cfRule type="expression" priority="5" dxfId="11" stopIfTrue="1">
      <formula>COUNTIF($D$2:$D$67,D2)&gt;1</formula>
    </cfRule>
  </conditionalFormatting>
  <printOptions/>
  <pageMargins left="0.75" right="0.75" top="1" bottom="1" header="0.512" footer="0.51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6"/>
  <sheetViews>
    <sheetView showGridLines="0" zoomScalePageLayoutView="0" workbookViewId="0" topLeftCell="A1">
      <selection activeCell="C7" sqref="C7"/>
    </sheetView>
  </sheetViews>
  <sheetFormatPr defaultColWidth="9.00390625" defaultRowHeight="13.5"/>
  <cols>
    <col min="1" max="1" width="1.625" style="1" customWidth="1"/>
    <col min="2" max="2" width="4.625" style="28" customWidth="1"/>
    <col min="3" max="6" width="9.00390625" style="1" customWidth="1"/>
    <col min="7" max="7" width="4.625" style="1" customWidth="1"/>
    <col min="8" max="8" width="10.625" style="1" customWidth="1"/>
    <col min="9" max="9" width="1.625" style="1" customWidth="1"/>
    <col min="10" max="10" width="4.625" style="28" customWidth="1"/>
    <col min="11" max="14" width="9.00390625" style="1" customWidth="1"/>
    <col min="15" max="15" width="4.625" style="1" customWidth="1"/>
    <col min="16" max="16" width="10.625" style="1" customWidth="1"/>
    <col min="17" max="16384" width="9.00390625" style="1" customWidth="1"/>
  </cols>
  <sheetData>
    <row r="1" spans="2:16" ht="18.75">
      <c r="B1" s="75" t="s">
        <v>82</v>
      </c>
      <c r="C1" s="128"/>
      <c r="D1" s="128"/>
      <c r="E1" s="128"/>
      <c r="F1" s="128"/>
      <c r="G1" s="128"/>
      <c r="H1" s="128"/>
      <c r="I1" s="76"/>
      <c r="J1" s="76"/>
      <c r="K1" s="76"/>
      <c r="L1" s="76"/>
      <c r="M1" s="76"/>
      <c r="N1" s="76"/>
      <c r="O1" s="76"/>
      <c r="P1" s="76"/>
    </row>
    <row r="2" ht="13.5">
      <c r="B2" s="37"/>
    </row>
    <row r="3" ht="13.5">
      <c r="B3" s="37"/>
    </row>
    <row r="4" spans="2:16" ht="24.75" customHeight="1">
      <c r="B4" s="77" t="s">
        <v>30</v>
      </c>
      <c r="C4" s="78"/>
      <c r="D4" s="78"/>
      <c r="E4" s="78"/>
      <c r="F4" s="78"/>
      <c r="G4" s="78"/>
      <c r="H4" s="79"/>
      <c r="J4" s="77" t="s">
        <v>31</v>
      </c>
      <c r="K4" s="78"/>
      <c r="L4" s="78"/>
      <c r="M4" s="78"/>
      <c r="N4" s="78"/>
      <c r="O4" s="78"/>
      <c r="P4" s="79"/>
    </row>
    <row r="5" spans="2:16" ht="12.75" customHeight="1">
      <c r="B5" s="73" t="s">
        <v>21</v>
      </c>
      <c r="C5" s="77" t="s">
        <v>10</v>
      </c>
      <c r="D5" s="104"/>
      <c r="E5" s="104"/>
      <c r="F5" s="105"/>
      <c r="G5" s="73" t="s">
        <v>4</v>
      </c>
      <c r="H5" s="109" t="s">
        <v>135</v>
      </c>
      <c r="J5" s="73" t="s">
        <v>21</v>
      </c>
      <c r="K5" s="77" t="s">
        <v>10</v>
      </c>
      <c r="L5" s="104"/>
      <c r="M5" s="104"/>
      <c r="N5" s="105"/>
      <c r="O5" s="73" t="s">
        <v>4</v>
      </c>
      <c r="P5" s="109" t="s">
        <v>135</v>
      </c>
    </row>
    <row r="6" spans="2:16" ht="12.75" customHeight="1">
      <c r="B6" s="80"/>
      <c r="C6" s="4" t="s">
        <v>45</v>
      </c>
      <c r="D6" s="24" t="s">
        <v>1</v>
      </c>
      <c r="E6" s="4" t="s">
        <v>130</v>
      </c>
      <c r="F6" s="24" t="s">
        <v>131</v>
      </c>
      <c r="G6" s="80"/>
      <c r="H6" s="110"/>
      <c r="J6" s="80"/>
      <c r="K6" s="4" t="s">
        <v>45</v>
      </c>
      <c r="L6" s="24" t="s">
        <v>1</v>
      </c>
      <c r="M6" s="4" t="s">
        <v>130</v>
      </c>
      <c r="N6" s="24" t="s">
        <v>131</v>
      </c>
      <c r="O6" s="80"/>
      <c r="P6" s="110"/>
    </row>
    <row r="7" spans="2:16" ht="24.75" customHeight="1">
      <c r="B7" s="6">
        <v>1</v>
      </c>
      <c r="C7" s="63"/>
      <c r="D7" s="64"/>
      <c r="E7" s="63"/>
      <c r="F7" s="64"/>
      <c r="G7" s="29"/>
      <c r="H7" s="29"/>
      <c r="J7" s="6">
        <v>1</v>
      </c>
      <c r="K7" s="63"/>
      <c r="L7" s="64"/>
      <c r="M7" s="63"/>
      <c r="N7" s="64"/>
      <c r="O7" s="29"/>
      <c r="P7" s="29"/>
    </row>
    <row r="8" spans="2:16" ht="24.75" customHeight="1">
      <c r="B8" s="6">
        <v>2</v>
      </c>
      <c r="C8" s="63"/>
      <c r="D8" s="64"/>
      <c r="E8" s="63"/>
      <c r="F8" s="64"/>
      <c r="G8" s="29"/>
      <c r="H8" s="29"/>
      <c r="J8" s="6">
        <v>2</v>
      </c>
      <c r="K8" s="63"/>
      <c r="L8" s="64"/>
      <c r="M8" s="63"/>
      <c r="N8" s="64"/>
      <c r="O8" s="29"/>
      <c r="P8" s="29"/>
    </row>
    <row r="9" spans="2:16" ht="24.75" customHeight="1">
      <c r="B9" s="6">
        <v>3</v>
      </c>
      <c r="C9" s="63"/>
      <c r="D9" s="64"/>
      <c r="E9" s="63"/>
      <c r="F9" s="64"/>
      <c r="G9" s="29"/>
      <c r="H9" s="29"/>
      <c r="J9" s="6">
        <v>3</v>
      </c>
      <c r="K9" s="63"/>
      <c r="L9" s="64"/>
      <c r="M9" s="63"/>
      <c r="N9" s="64"/>
      <c r="O9" s="29"/>
      <c r="P9" s="29"/>
    </row>
    <row r="10" spans="2:16" ht="24.75" customHeight="1">
      <c r="B10" s="6">
        <v>4</v>
      </c>
      <c r="C10" s="63"/>
      <c r="D10" s="64"/>
      <c r="E10" s="63"/>
      <c r="F10" s="64"/>
      <c r="G10" s="29"/>
      <c r="H10" s="29"/>
      <c r="J10" s="6">
        <v>4</v>
      </c>
      <c r="K10" s="63"/>
      <c r="L10" s="64"/>
      <c r="M10" s="63"/>
      <c r="N10" s="64"/>
      <c r="O10" s="29"/>
      <c r="P10" s="29"/>
    </row>
    <row r="11" spans="2:16" ht="24.75" customHeight="1">
      <c r="B11" s="6">
        <v>5</v>
      </c>
      <c r="C11" s="63"/>
      <c r="D11" s="64"/>
      <c r="E11" s="63"/>
      <c r="F11" s="64"/>
      <c r="G11" s="29"/>
      <c r="H11" s="29"/>
      <c r="J11" s="6">
        <v>5</v>
      </c>
      <c r="K11" s="63"/>
      <c r="L11" s="64"/>
      <c r="M11" s="63"/>
      <c r="N11" s="64"/>
      <c r="O11" s="29"/>
      <c r="P11" s="29"/>
    </row>
    <row r="12" spans="2:16" ht="24.75" customHeight="1">
      <c r="B12" s="6">
        <v>6</v>
      </c>
      <c r="C12" s="63"/>
      <c r="D12" s="64"/>
      <c r="E12" s="63"/>
      <c r="F12" s="64"/>
      <c r="G12" s="29"/>
      <c r="H12" s="29"/>
      <c r="J12" s="6">
        <v>6</v>
      </c>
      <c r="K12" s="63"/>
      <c r="L12" s="64"/>
      <c r="M12" s="63"/>
      <c r="N12" s="64"/>
      <c r="O12" s="29"/>
      <c r="P12" s="29"/>
    </row>
    <row r="13" spans="2:16" ht="24.75" customHeight="1">
      <c r="B13" s="6">
        <v>7</v>
      </c>
      <c r="C13" s="63"/>
      <c r="D13" s="64"/>
      <c r="E13" s="63"/>
      <c r="F13" s="64"/>
      <c r="G13" s="29"/>
      <c r="H13" s="29"/>
      <c r="J13" s="6">
        <v>7</v>
      </c>
      <c r="K13" s="63"/>
      <c r="L13" s="64"/>
      <c r="M13" s="63"/>
      <c r="N13" s="64"/>
      <c r="O13" s="29"/>
      <c r="P13" s="29"/>
    </row>
    <row r="14" spans="2:16" ht="24.75" customHeight="1">
      <c r="B14" s="6">
        <v>8</v>
      </c>
      <c r="C14" s="63"/>
      <c r="D14" s="64"/>
      <c r="E14" s="63"/>
      <c r="F14" s="64"/>
      <c r="G14" s="29"/>
      <c r="H14" s="29"/>
      <c r="J14" s="6">
        <v>8</v>
      </c>
      <c r="K14" s="63"/>
      <c r="L14" s="64"/>
      <c r="M14" s="63"/>
      <c r="N14" s="64"/>
      <c r="O14" s="29"/>
      <c r="P14" s="29"/>
    </row>
    <row r="15" spans="2:16" ht="24.75" customHeight="1">
      <c r="B15" s="6">
        <v>9</v>
      </c>
      <c r="C15" s="63"/>
      <c r="D15" s="64"/>
      <c r="E15" s="63"/>
      <c r="F15" s="64"/>
      <c r="G15" s="29"/>
      <c r="H15" s="29"/>
      <c r="J15" s="6">
        <v>9</v>
      </c>
      <c r="K15" s="63"/>
      <c r="L15" s="64"/>
      <c r="M15" s="63"/>
      <c r="N15" s="64"/>
      <c r="O15" s="29"/>
      <c r="P15" s="29"/>
    </row>
    <row r="16" spans="2:16" ht="24.75" customHeight="1">
      <c r="B16" s="6">
        <v>10</v>
      </c>
      <c r="C16" s="63"/>
      <c r="D16" s="64"/>
      <c r="E16" s="63"/>
      <c r="F16" s="64"/>
      <c r="G16" s="29"/>
      <c r="H16" s="29"/>
      <c r="J16" s="6">
        <v>10</v>
      </c>
      <c r="K16" s="63"/>
      <c r="L16" s="64"/>
      <c r="M16" s="63"/>
      <c r="N16" s="64"/>
      <c r="O16" s="29"/>
      <c r="P16" s="29"/>
    </row>
    <row r="17" spans="2:16" ht="24.75" customHeight="1">
      <c r="B17" s="6">
        <v>11</v>
      </c>
      <c r="C17" s="63"/>
      <c r="D17" s="64"/>
      <c r="E17" s="63"/>
      <c r="F17" s="64"/>
      <c r="G17" s="29"/>
      <c r="H17" s="29"/>
      <c r="J17" s="6">
        <v>11</v>
      </c>
      <c r="K17" s="63"/>
      <c r="L17" s="64"/>
      <c r="M17" s="63"/>
      <c r="N17" s="64"/>
      <c r="O17" s="29"/>
      <c r="P17" s="29"/>
    </row>
    <row r="18" spans="2:16" ht="24.75" customHeight="1">
      <c r="B18" s="6">
        <v>12</v>
      </c>
      <c r="C18" s="63"/>
      <c r="D18" s="64"/>
      <c r="E18" s="63"/>
      <c r="F18" s="64"/>
      <c r="G18" s="29"/>
      <c r="H18" s="29"/>
      <c r="J18" s="6">
        <v>12</v>
      </c>
      <c r="K18" s="63"/>
      <c r="L18" s="64"/>
      <c r="M18" s="63"/>
      <c r="N18" s="64"/>
      <c r="O18" s="29"/>
      <c r="P18" s="29"/>
    </row>
    <row r="19" spans="2:16" ht="24.75" customHeight="1">
      <c r="B19" s="6">
        <v>13</v>
      </c>
      <c r="C19" s="63"/>
      <c r="D19" s="64"/>
      <c r="E19" s="63"/>
      <c r="F19" s="64"/>
      <c r="G19" s="29"/>
      <c r="H19" s="29"/>
      <c r="J19" s="6">
        <v>13</v>
      </c>
      <c r="K19" s="63"/>
      <c r="L19" s="64"/>
      <c r="M19" s="63"/>
      <c r="N19" s="64"/>
      <c r="O19" s="29"/>
      <c r="P19" s="29"/>
    </row>
    <row r="20" spans="2:16" ht="24.75" customHeight="1">
      <c r="B20" s="6">
        <v>14</v>
      </c>
      <c r="C20" s="63"/>
      <c r="D20" s="64"/>
      <c r="E20" s="63"/>
      <c r="F20" s="64"/>
      <c r="G20" s="29"/>
      <c r="H20" s="29"/>
      <c r="J20" s="6">
        <v>14</v>
      </c>
      <c r="K20" s="63"/>
      <c r="L20" s="64"/>
      <c r="M20" s="63"/>
      <c r="N20" s="64"/>
      <c r="O20" s="29"/>
      <c r="P20" s="29"/>
    </row>
    <row r="21" spans="2:16" ht="24.75" customHeight="1">
      <c r="B21" s="6">
        <v>15</v>
      </c>
      <c r="C21" s="63"/>
      <c r="D21" s="64"/>
      <c r="E21" s="63"/>
      <c r="F21" s="64"/>
      <c r="G21" s="29"/>
      <c r="H21" s="29"/>
      <c r="J21" s="6">
        <v>15</v>
      </c>
      <c r="K21" s="63"/>
      <c r="L21" s="64"/>
      <c r="M21" s="63"/>
      <c r="N21" s="64"/>
      <c r="O21" s="29"/>
      <c r="P21" s="29"/>
    </row>
    <row r="22" spans="2:16" ht="24.75" customHeight="1">
      <c r="B22" s="6">
        <v>16</v>
      </c>
      <c r="C22" s="63"/>
      <c r="D22" s="64"/>
      <c r="E22" s="63"/>
      <c r="F22" s="64"/>
      <c r="G22" s="29"/>
      <c r="H22" s="29"/>
      <c r="J22" s="6">
        <v>16</v>
      </c>
      <c r="K22" s="63"/>
      <c r="L22" s="64"/>
      <c r="M22" s="63"/>
      <c r="N22" s="64"/>
      <c r="O22" s="29"/>
      <c r="P22" s="29"/>
    </row>
    <row r="23" spans="2:16" ht="24.75" customHeight="1">
      <c r="B23" s="6">
        <v>17</v>
      </c>
      <c r="C23" s="63"/>
      <c r="D23" s="64"/>
      <c r="E23" s="63"/>
      <c r="F23" s="64"/>
      <c r="G23" s="29"/>
      <c r="H23" s="29"/>
      <c r="J23" s="6">
        <v>17</v>
      </c>
      <c r="K23" s="63"/>
      <c r="L23" s="64"/>
      <c r="M23" s="63"/>
      <c r="N23" s="64"/>
      <c r="O23" s="29"/>
      <c r="P23" s="29"/>
    </row>
    <row r="24" spans="2:16" ht="24.75" customHeight="1">
      <c r="B24" s="6">
        <v>18</v>
      </c>
      <c r="C24" s="63"/>
      <c r="D24" s="64"/>
      <c r="E24" s="63"/>
      <c r="F24" s="64"/>
      <c r="G24" s="29"/>
      <c r="H24" s="29"/>
      <c r="J24" s="6">
        <v>18</v>
      </c>
      <c r="K24" s="63"/>
      <c r="L24" s="64"/>
      <c r="M24" s="63"/>
      <c r="N24" s="64"/>
      <c r="O24" s="29"/>
      <c r="P24" s="29"/>
    </row>
    <row r="25" spans="2:16" ht="24.75" customHeight="1">
      <c r="B25" s="6">
        <v>19</v>
      </c>
      <c r="C25" s="63"/>
      <c r="D25" s="64"/>
      <c r="E25" s="63"/>
      <c r="F25" s="64"/>
      <c r="G25" s="29"/>
      <c r="H25" s="29"/>
      <c r="J25" s="6">
        <v>19</v>
      </c>
      <c r="K25" s="63"/>
      <c r="L25" s="64"/>
      <c r="M25" s="63"/>
      <c r="N25" s="64"/>
      <c r="O25" s="29"/>
      <c r="P25" s="29"/>
    </row>
    <row r="26" spans="2:16" ht="24.75" customHeight="1">
      <c r="B26" s="6">
        <v>20</v>
      </c>
      <c r="C26" s="63"/>
      <c r="D26" s="64"/>
      <c r="E26" s="63"/>
      <c r="F26" s="64"/>
      <c r="G26" s="29"/>
      <c r="H26" s="29"/>
      <c r="J26" s="6">
        <v>20</v>
      </c>
      <c r="K26" s="63"/>
      <c r="L26" s="64"/>
      <c r="M26" s="63"/>
      <c r="N26" s="64"/>
      <c r="O26" s="29"/>
      <c r="P26" s="29"/>
    </row>
    <row r="27" spans="2:16" ht="24.75" customHeight="1">
      <c r="B27" s="6">
        <v>21</v>
      </c>
      <c r="C27" s="63"/>
      <c r="D27" s="64"/>
      <c r="E27" s="63"/>
      <c r="F27" s="64"/>
      <c r="G27" s="29"/>
      <c r="H27" s="29"/>
      <c r="J27" s="6">
        <v>21</v>
      </c>
      <c r="K27" s="63"/>
      <c r="L27" s="64"/>
      <c r="M27" s="63"/>
      <c r="N27" s="64"/>
      <c r="O27" s="29"/>
      <c r="P27" s="29"/>
    </row>
    <row r="28" spans="2:16" ht="24.75" customHeight="1">
      <c r="B28" s="6">
        <v>22</v>
      </c>
      <c r="C28" s="63"/>
      <c r="D28" s="64"/>
      <c r="E28" s="63"/>
      <c r="F28" s="64"/>
      <c r="G28" s="29"/>
      <c r="H28" s="29"/>
      <c r="J28" s="6">
        <v>22</v>
      </c>
      <c r="K28" s="63"/>
      <c r="L28" s="64"/>
      <c r="M28" s="63"/>
      <c r="N28" s="64"/>
      <c r="O28" s="29"/>
      <c r="P28" s="29"/>
    </row>
    <row r="29" spans="2:16" ht="24.75" customHeight="1">
      <c r="B29" s="6">
        <v>23</v>
      </c>
      <c r="C29" s="63"/>
      <c r="D29" s="64"/>
      <c r="E29" s="63"/>
      <c r="F29" s="64"/>
      <c r="G29" s="29"/>
      <c r="H29" s="29"/>
      <c r="J29" s="6">
        <v>23</v>
      </c>
      <c r="K29" s="63"/>
      <c r="L29" s="64"/>
      <c r="M29" s="63"/>
      <c r="N29" s="64"/>
      <c r="O29" s="29"/>
      <c r="P29" s="29"/>
    </row>
    <row r="30" spans="2:16" ht="24.75" customHeight="1">
      <c r="B30" s="6">
        <v>24</v>
      </c>
      <c r="C30" s="63"/>
      <c r="D30" s="64"/>
      <c r="E30" s="63"/>
      <c r="F30" s="64"/>
      <c r="G30" s="29"/>
      <c r="H30" s="29"/>
      <c r="J30" s="6">
        <v>24</v>
      </c>
      <c r="K30" s="63"/>
      <c r="L30" s="64"/>
      <c r="M30" s="63"/>
      <c r="N30" s="64"/>
      <c r="O30" s="29"/>
      <c r="P30" s="29"/>
    </row>
    <row r="31" spans="2:16" ht="24.75" customHeight="1">
      <c r="B31" s="6">
        <v>25</v>
      </c>
      <c r="C31" s="63"/>
      <c r="D31" s="64"/>
      <c r="E31" s="63"/>
      <c r="F31" s="64"/>
      <c r="G31" s="29"/>
      <c r="H31" s="29"/>
      <c r="J31" s="6">
        <v>25</v>
      </c>
      <c r="K31" s="63"/>
      <c r="L31" s="64"/>
      <c r="M31" s="63"/>
      <c r="N31" s="64"/>
      <c r="O31" s="29"/>
      <c r="P31" s="29"/>
    </row>
    <row r="32" spans="2:16" ht="24.75" customHeight="1">
      <c r="B32" s="6">
        <v>26</v>
      </c>
      <c r="C32" s="63"/>
      <c r="D32" s="64"/>
      <c r="E32" s="63"/>
      <c r="F32" s="64"/>
      <c r="G32" s="29"/>
      <c r="H32" s="29"/>
      <c r="J32" s="6">
        <v>26</v>
      </c>
      <c r="K32" s="63"/>
      <c r="L32" s="64"/>
      <c r="M32" s="63"/>
      <c r="N32" s="64"/>
      <c r="O32" s="29"/>
      <c r="P32" s="29"/>
    </row>
    <row r="33" spans="2:16" ht="24.75" customHeight="1">
      <c r="B33" s="6">
        <v>27</v>
      </c>
      <c r="C33" s="63"/>
      <c r="D33" s="64"/>
      <c r="E33" s="63"/>
      <c r="F33" s="64"/>
      <c r="G33" s="29"/>
      <c r="H33" s="29"/>
      <c r="J33" s="6">
        <v>27</v>
      </c>
      <c r="K33" s="63"/>
      <c r="L33" s="64"/>
      <c r="M33" s="63"/>
      <c r="N33" s="64"/>
      <c r="O33" s="29"/>
      <c r="P33" s="29"/>
    </row>
    <row r="34" spans="2:16" ht="24.75" customHeight="1">
      <c r="B34" s="6">
        <v>28</v>
      </c>
      <c r="C34" s="63"/>
      <c r="D34" s="64"/>
      <c r="E34" s="63"/>
      <c r="F34" s="64"/>
      <c r="G34" s="29"/>
      <c r="H34" s="29"/>
      <c r="J34" s="6">
        <v>28</v>
      </c>
      <c r="K34" s="63"/>
      <c r="L34" s="64"/>
      <c r="M34" s="63"/>
      <c r="N34" s="64"/>
      <c r="O34" s="29"/>
      <c r="P34" s="29"/>
    </row>
    <row r="35" spans="2:16" ht="24.75" customHeight="1">
      <c r="B35" s="6">
        <v>29</v>
      </c>
      <c r="C35" s="63"/>
      <c r="D35" s="64"/>
      <c r="E35" s="63"/>
      <c r="F35" s="64"/>
      <c r="G35" s="29"/>
      <c r="H35" s="29"/>
      <c r="J35" s="6">
        <v>29</v>
      </c>
      <c r="K35" s="63"/>
      <c r="L35" s="64"/>
      <c r="M35" s="63"/>
      <c r="N35" s="64"/>
      <c r="O35" s="29"/>
      <c r="P35" s="29"/>
    </row>
    <row r="36" spans="2:16" ht="24.75" customHeight="1">
      <c r="B36" s="6">
        <v>30</v>
      </c>
      <c r="C36" s="63"/>
      <c r="D36" s="64"/>
      <c r="E36" s="63"/>
      <c r="F36" s="64"/>
      <c r="G36" s="29"/>
      <c r="H36" s="29"/>
      <c r="J36" s="6">
        <v>30</v>
      </c>
      <c r="K36" s="63"/>
      <c r="L36" s="64"/>
      <c r="M36" s="63"/>
      <c r="N36" s="64"/>
      <c r="O36" s="29"/>
      <c r="P36" s="29"/>
    </row>
    <row r="37" spans="2:16" ht="24.75" customHeight="1">
      <c r="B37" s="6">
        <v>31</v>
      </c>
      <c r="C37" s="63"/>
      <c r="D37" s="64"/>
      <c r="E37" s="63"/>
      <c r="F37" s="64"/>
      <c r="G37" s="29"/>
      <c r="H37" s="29"/>
      <c r="J37" s="6">
        <v>31</v>
      </c>
      <c r="K37" s="63"/>
      <c r="L37" s="64"/>
      <c r="M37" s="63"/>
      <c r="N37" s="64"/>
      <c r="O37" s="29"/>
      <c r="P37" s="29"/>
    </row>
    <row r="38" spans="2:16" ht="24.75" customHeight="1">
      <c r="B38" s="6">
        <v>32</v>
      </c>
      <c r="C38" s="63"/>
      <c r="D38" s="64"/>
      <c r="E38" s="63"/>
      <c r="F38" s="64"/>
      <c r="G38" s="29"/>
      <c r="H38" s="29"/>
      <c r="J38" s="6">
        <v>32</v>
      </c>
      <c r="K38" s="63"/>
      <c r="L38" s="64"/>
      <c r="M38" s="63"/>
      <c r="N38" s="64"/>
      <c r="O38" s="29"/>
      <c r="P38" s="29"/>
    </row>
    <row r="39" spans="2:16" ht="24.75" customHeight="1">
      <c r="B39" s="6">
        <v>33</v>
      </c>
      <c r="C39" s="63"/>
      <c r="D39" s="64"/>
      <c r="E39" s="63"/>
      <c r="F39" s="64"/>
      <c r="G39" s="29"/>
      <c r="H39" s="29"/>
      <c r="J39" s="6">
        <v>33</v>
      </c>
      <c r="K39" s="63"/>
      <c r="L39" s="64"/>
      <c r="M39" s="63"/>
      <c r="N39" s="64"/>
      <c r="O39" s="29"/>
      <c r="P39" s="29"/>
    </row>
    <row r="40" spans="2:16" ht="24.75" customHeight="1">
      <c r="B40" s="6">
        <v>34</v>
      </c>
      <c r="C40" s="63"/>
      <c r="D40" s="64"/>
      <c r="E40" s="63"/>
      <c r="F40" s="64"/>
      <c r="G40" s="29"/>
      <c r="H40" s="29"/>
      <c r="J40" s="6">
        <v>34</v>
      </c>
      <c r="K40" s="63"/>
      <c r="L40" s="64"/>
      <c r="M40" s="63"/>
      <c r="N40" s="64"/>
      <c r="O40" s="29"/>
      <c r="P40" s="29"/>
    </row>
    <row r="41" spans="2:16" ht="24.75" customHeight="1">
      <c r="B41" s="6">
        <v>35</v>
      </c>
      <c r="C41" s="63"/>
      <c r="D41" s="64"/>
      <c r="E41" s="63"/>
      <c r="F41" s="64"/>
      <c r="G41" s="29"/>
      <c r="H41" s="29"/>
      <c r="J41" s="6">
        <v>35</v>
      </c>
      <c r="K41" s="63"/>
      <c r="L41" s="64"/>
      <c r="M41" s="63"/>
      <c r="N41" s="64"/>
      <c r="O41" s="29"/>
      <c r="P41" s="29"/>
    </row>
    <row r="42" spans="2:16" ht="24.75" customHeight="1">
      <c r="B42" s="6">
        <v>36</v>
      </c>
      <c r="C42" s="63"/>
      <c r="D42" s="64"/>
      <c r="E42" s="63"/>
      <c r="F42" s="64"/>
      <c r="G42" s="29"/>
      <c r="H42" s="29"/>
      <c r="J42" s="6">
        <v>36</v>
      </c>
      <c r="K42" s="63"/>
      <c r="L42" s="64"/>
      <c r="M42" s="63"/>
      <c r="N42" s="64"/>
      <c r="O42" s="29"/>
      <c r="P42" s="29"/>
    </row>
    <row r="43" spans="2:16" ht="24.75" customHeight="1">
      <c r="B43" s="6">
        <v>37</v>
      </c>
      <c r="C43" s="63"/>
      <c r="D43" s="64"/>
      <c r="E43" s="63"/>
      <c r="F43" s="64"/>
      <c r="G43" s="29"/>
      <c r="H43" s="29"/>
      <c r="J43" s="6">
        <v>37</v>
      </c>
      <c r="K43" s="63"/>
      <c r="L43" s="64"/>
      <c r="M43" s="63"/>
      <c r="N43" s="64"/>
      <c r="O43" s="29"/>
      <c r="P43" s="29"/>
    </row>
    <row r="44" spans="2:16" ht="24.75" customHeight="1">
      <c r="B44" s="6">
        <v>38</v>
      </c>
      <c r="C44" s="63"/>
      <c r="D44" s="64"/>
      <c r="E44" s="63"/>
      <c r="F44" s="64"/>
      <c r="G44" s="29"/>
      <c r="H44" s="29"/>
      <c r="J44" s="6">
        <v>38</v>
      </c>
      <c r="K44" s="63"/>
      <c r="L44" s="64"/>
      <c r="M44" s="63"/>
      <c r="N44" s="64"/>
      <c r="O44" s="29"/>
      <c r="P44" s="29"/>
    </row>
    <row r="45" spans="2:16" ht="24.75" customHeight="1">
      <c r="B45" s="6">
        <v>39</v>
      </c>
      <c r="C45" s="63"/>
      <c r="D45" s="64"/>
      <c r="E45" s="63"/>
      <c r="F45" s="64"/>
      <c r="G45" s="29"/>
      <c r="H45" s="29"/>
      <c r="J45" s="6">
        <v>39</v>
      </c>
      <c r="K45" s="63"/>
      <c r="L45" s="64"/>
      <c r="M45" s="63"/>
      <c r="N45" s="64"/>
      <c r="O45" s="29"/>
      <c r="P45" s="29"/>
    </row>
    <row r="46" spans="2:16" ht="24.75" customHeight="1">
      <c r="B46" s="6">
        <v>40</v>
      </c>
      <c r="C46" s="63"/>
      <c r="D46" s="64"/>
      <c r="E46" s="63"/>
      <c r="F46" s="64"/>
      <c r="G46" s="29"/>
      <c r="H46" s="29"/>
      <c r="J46" s="6">
        <v>40</v>
      </c>
      <c r="K46" s="63"/>
      <c r="L46" s="64"/>
      <c r="M46" s="63"/>
      <c r="N46" s="64"/>
      <c r="O46" s="29"/>
      <c r="P46" s="29"/>
    </row>
    <row r="47" spans="2:16" ht="24.75" customHeight="1">
      <c r="B47" s="6">
        <v>41</v>
      </c>
      <c r="C47" s="63"/>
      <c r="D47" s="64"/>
      <c r="E47" s="63"/>
      <c r="F47" s="64"/>
      <c r="G47" s="29"/>
      <c r="H47" s="29"/>
      <c r="J47" s="6">
        <v>41</v>
      </c>
      <c r="K47" s="63"/>
      <c r="L47" s="64"/>
      <c r="M47" s="63"/>
      <c r="N47" s="64"/>
      <c r="O47" s="29"/>
      <c r="P47" s="29"/>
    </row>
    <row r="48" spans="2:16" ht="24.75" customHeight="1">
      <c r="B48" s="6">
        <v>42</v>
      </c>
      <c r="C48" s="63"/>
      <c r="D48" s="64"/>
      <c r="E48" s="63"/>
      <c r="F48" s="64"/>
      <c r="G48" s="29"/>
      <c r="H48" s="29"/>
      <c r="J48" s="6">
        <v>42</v>
      </c>
      <c r="K48" s="63"/>
      <c r="L48" s="64"/>
      <c r="M48" s="63"/>
      <c r="N48" s="64"/>
      <c r="O48" s="29"/>
      <c r="P48" s="29"/>
    </row>
    <row r="49" spans="2:16" ht="24.75" customHeight="1">
      <c r="B49" s="6">
        <v>43</v>
      </c>
      <c r="C49" s="63"/>
      <c r="D49" s="64"/>
      <c r="E49" s="63"/>
      <c r="F49" s="64"/>
      <c r="G49" s="29"/>
      <c r="H49" s="29"/>
      <c r="J49" s="6">
        <v>43</v>
      </c>
      <c r="K49" s="63"/>
      <c r="L49" s="64"/>
      <c r="M49" s="63"/>
      <c r="N49" s="64"/>
      <c r="O49" s="29"/>
      <c r="P49" s="29"/>
    </row>
    <row r="50" spans="2:16" ht="24.75" customHeight="1">
      <c r="B50" s="6">
        <v>44</v>
      </c>
      <c r="C50" s="63"/>
      <c r="D50" s="64"/>
      <c r="E50" s="63"/>
      <c r="F50" s="64"/>
      <c r="G50" s="29"/>
      <c r="H50" s="29"/>
      <c r="J50" s="6">
        <v>44</v>
      </c>
      <c r="K50" s="63"/>
      <c r="L50" s="64"/>
      <c r="M50" s="63"/>
      <c r="N50" s="64"/>
      <c r="O50" s="29"/>
      <c r="P50" s="29"/>
    </row>
    <row r="51" spans="2:16" ht="24.75" customHeight="1">
      <c r="B51" s="6">
        <v>45</v>
      </c>
      <c r="C51" s="63"/>
      <c r="D51" s="64"/>
      <c r="E51" s="63"/>
      <c r="F51" s="64"/>
      <c r="G51" s="29"/>
      <c r="H51" s="29"/>
      <c r="J51" s="6">
        <v>45</v>
      </c>
      <c r="K51" s="63"/>
      <c r="L51" s="64"/>
      <c r="M51" s="63"/>
      <c r="N51" s="64"/>
      <c r="O51" s="29"/>
      <c r="P51" s="29"/>
    </row>
    <row r="52" spans="2:16" ht="24.75" customHeight="1">
      <c r="B52" s="6">
        <v>46</v>
      </c>
      <c r="C52" s="63"/>
      <c r="D52" s="64"/>
      <c r="E52" s="63"/>
      <c r="F52" s="64"/>
      <c r="G52" s="29"/>
      <c r="H52" s="29"/>
      <c r="J52" s="6">
        <v>46</v>
      </c>
      <c r="K52" s="63"/>
      <c r="L52" s="64"/>
      <c r="M52" s="63"/>
      <c r="N52" s="64"/>
      <c r="O52" s="29"/>
      <c r="P52" s="29"/>
    </row>
    <row r="53" spans="2:16" ht="24.75" customHeight="1">
      <c r="B53" s="6">
        <v>47</v>
      </c>
      <c r="C53" s="63"/>
      <c r="D53" s="64"/>
      <c r="E53" s="63"/>
      <c r="F53" s="64"/>
      <c r="G53" s="29"/>
      <c r="H53" s="29"/>
      <c r="J53" s="6">
        <v>47</v>
      </c>
      <c r="K53" s="63"/>
      <c r="L53" s="64"/>
      <c r="M53" s="63"/>
      <c r="N53" s="64"/>
      <c r="O53" s="29"/>
      <c r="P53" s="29"/>
    </row>
    <row r="54" spans="2:16" ht="24.75" customHeight="1">
      <c r="B54" s="6">
        <v>48</v>
      </c>
      <c r="C54" s="63"/>
      <c r="D54" s="64"/>
      <c r="E54" s="63"/>
      <c r="F54" s="64"/>
      <c r="G54" s="29"/>
      <c r="H54" s="29"/>
      <c r="J54" s="6">
        <v>48</v>
      </c>
      <c r="K54" s="63"/>
      <c r="L54" s="64"/>
      <c r="M54" s="63"/>
      <c r="N54" s="64"/>
      <c r="O54" s="29"/>
      <c r="P54" s="29"/>
    </row>
    <row r="55" spans="2:16" ht="24.75" customHeight="1">
      <c r="B55" s="6">
        <v>49</v>
      </c>
      <c r="C55" s="63"/>
      <c r="D55" s="64"/>
      <c r="E55" s="63"/>
      <c r="F55" s="64"/>
      <c r="G55" s="29"/>
      <c r="H55" s="29"/>
      <c r="J55" s="6">
        <v>49</v>
      </c>
      <c r="K55" s="63"/>
      <c r="L55" s="64"/>
      <c r="M55" s="63"/>
      <c r="N55" s="64"/>
      <c r="O55" s="29"/>
      <c r="P55" s="29"/>
    </row>
    <row r="56" spans="2:16" ht="24.75" customHeight="1">
      <c r="B56" s="6">
        <v>50</v>
      </c>
      <c r="C56" s="63"/>
      <c r="D56" s="64"/>
      <c r="E56" s="63"/>
      <c r="F56" s="64"/>
      <c r="G56" s="29"/>
      <c r="H56" s="29"/>
      <c r="J56" s="6">
        <v>50</v>
      </c>
      <c r="K56" s="63"/>
      <c r="L56" s="64"/>
      <c r="M56" s="63"/>
      <c r="N56" s="64"/>
      <c r="O56" s="29"/>
      <c r="P56" s="29"/>
    </row>
  </sheetData>
  <sheetProtection password="CC4F" sheet="1" objects="1" scenarios="1"/>
  <mergeCells count="11">
    <mergeCell ref="O5:O6"/>
    <mergeCell ref="H5:H6"/>
    <mergeCell ref="B4:H4"/>
    <mergeCell ref="P5:P6"/>
    <mergeCell ref="J4:P4"/>
    <mergeCell ref="B1:P1"/>
    <mergeCell ref="B5:B6"/>
    <mergeCell ref="C5:F5"/>
    <mergeCell ref="G5:G6"/>
    <mergeCell ref="J5:J6"/>
    <mergeCell ref="K5:N5"/>
  </mergeCells>
  <dataValidations count="6">
    <dataValidation allowBlank="1" showInputMessage="1" showErrorMessage="1" imeMode="hiragana" sqref="C7:D56 K7:L56"/>
    <dataValidation allowBlank="1" showInputMessage="1" showErrorMessage="1" imeMode="halfKatakana" sqref="E7:F56 M7:N56"/>
    <dataValidation type="list" allowBlank="1" showInputMessage="1" showErrorMessage="1" imeMode="off" sqref="O7:O56">
      <formula1>"4,5,6"</formula1>
    </dataValidation>
    <dataValidation allowBlank="1" showInputMessage="1" showErrorMessage="1" promptTitle="半角で入力してください！" prompt="（記入例）&#10;　９分０３秒&#10;→　９０３&#10;１２分１４秒&#10;→１２１４" imeMode="off" sqref="P7:P56"/>
    <dataValidation type="list" allowBlank="1" showInputMessage="1" showErrorMessage="1" imeMode="off" sqref="G7:G56">
      <formula1>"4,5,6"</formula1>
    </dataValidation>
    <dataValidation allowBlank="1" showInputMessage="1" showErrorMessage="1" promptTitle="半角で入力してください！" prompt="（記入例）&#10;　９分０３秒&#10;→　９０３&#10;１２分１４秒&#10;→１２１４" imeMode="off" sqref="H7:H56"/>
  </dataValidations>
  <printOptions/>
  <pageMargins left="0.1968503937007874" right="0.1968503937007874" top="0.5905511811023623" bottom="0.5905511811023623" header="0.5118110236220472" footer="0.5118110236220472"/>
  <pageSetup fitToHeight="2" fitToWidth="1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F15"/>
  <sheetViews>
    <sheetView showGridLines="0" zoomScalePageLayoutView="0" workbookViewId="0" topLeftCell="A1">
      <selection activeCell="D10" sqref="D10:E10"/>
    </sheetView>
  </sheetViews>
  <sheetFormatPr defaultColWidth="9.00390625" defaultRowHeight="13.5"/>
  <cols>
    <col min="1" max="1" width="4.625" style="1" customWidth="1"/>
    <col min="2" max="2" width="25.625" style="1" customWidth="1"/>
    <col min="3" max="5" width="13.625" style="1" customWidth="1"/>
    <col min="6" max="16384" width="9.00390625" style="1" customWidth="1"/>
  </cols>
  <sheetData>
    <row r="2" spans="2:5" ht="19.5" customHeight="1">
      <c r="B2" s="134" t="s">
        <v>32</v>
      </c>
      <c r="C2" s="134"/>
      <c r="D2" s="134"/>
      <c r="E2" s="134"/>
    </row>
    <row r="4" spans="2:5" ht="30" customHeight="1">
      <c r="B4" s="6" t="s">
        <v>5</v>
      </c>
      <c r="C4" s="6" t="s">
        <v>14</v>
      </c>
      <c r="D4" s="23" t="s">
        <v>66</v>
      </c>
      <c r="E4" s="6" t="s">
        <v>19</v>
      </c>
    </row>
    <row r="5" spans="2:5" ht="30" customHeight="1" hidden="1">
      <c r="B5" s="6" t="s">
        <v>15</v>
      </c>
      <c r="C5" s="31">
        <v>5000</v>
      </c>
      <c r="D5" s="6">
        <f>IF('申込'!D12="","",'申込'!D12)</f>
      </c>
      <c r="E5" s="32">
        <f>IF(D5="","",C5*D5)</f>
      </c>
    </row>
    <row r="6" spans="2:5" ht="30" customHeight="1" hidden="1">
      <c r="B6" s="6" t="s">
        <v>16</v>
      </c>
      <c r="C6" s="31">
        <v>5000</v>
      </c>
      <c r="D6" s="6">
        <f>IF('申込'!D13="","",'申込'!D13)</f>
      </c>
      <c r="E6" s="32">
        <f>IF(D6="","",C6*D6)</f>
      </c>
    </row>
    <row r="7" spans="2:5" ht="30" customHeight="1">
      <c r="B7" s="6" t="s">
        <v>17</v>
      </c>
      <c r="C7" s="31">
        <v>500</v>
      </c>
      <c r="D7" s="6">
        <f>IF(COUNTA('ロード登録'!C7:C56)=0,"",COUNTA('ロード登録'!C7:C56))</f>
      </c>
      <c r="E7" s="32">
        <f>IF(D7="","",C7*D7)</f>
      </c>
    </row>
    <row r="8" spans="2:5" ht="30" customHeight="1">
      <c r="B8" s="6" t="s">
        <v>18</v>
      </c>
      <c r="C8" s="31">
        <v>500</v>
      </c>
      <c r="D8" s="6">
        <f>IF(COUNTA('ロード登録'!K7:K56)=0,"",COUNTA('ロード登録'!K7:K56))</f>
      </c>
      <c r="E8" s="32">
        <f>IF(D8="","",C8*D8)</f>
      </c>
    </row>
    <row r="9" ht="30" customHeight="1" thickBot="1"/>
    <row r="10" spans="3:6" ht="30" customHeight="1" thickBot="1" thickTop="1">
      <c r="C10" s="4" t="s">
        <v>20</v>
      </c>
      <c r="D10" s="132">
        <f>IF(AND(D5="",D6="",D7="",D8=""),"",SUM(E5:E8))</f>
      </c>
      <c r="E10" s="133"/>
      <c r="F10" s="28"/>
    </row>
    <row r="11" ht="30" customHeight="1" thickTop="1"/>
    <row r="12" ht="13.5">
      <c r="B12" s="1" t="s">
        <v>37</v>
      </c>
    </row>
    <row r="13" spans="2:5" ht="30" customHeight="1">
      <c r="B13" s="138" t="s">
        <v>125</v>
      </c>
      <c r="C13" s="139"/>
      <c r="D13" s="139"/>
      <c r="E13" s="140"/>
    </row>
    <row r="14" spans="2:5" ht="30" customHeight="1">
      <c r="B14" s="135" t="s">
        <v>126</v>
      </c>
      <c r="C14" s="136"/>
      <c r="D14" s="136"/>
      <c r="E14" s="137"/>
    </row>
    <row r="15" spans="2:5" ht="30" customHeight="1">
      <c r="B15" s="129" t="s">
        <v>127</v>
      </c>
      <c r="C15" s="130"/>
      <c r="D15" s="130"/>
      <c r="E15" s="131"/>
    </row>
  </sheetData>
  <sheetProtection password="CC4F" sheet="1" objects="1" scenarios="1"/>
  <mergeCells count="5">
    <mergeCell ref="B15:E15"/>
    <mergeCell ref="D10:E10"/>
    <mergeCell ref="B2:E2"/>
    <mergeCell ref="B14:E14"/>
    <mergeCell ref="B13:E13"/>
  </mergeCells>
  <printOptions horizontalCentered="1"/>
  <pageMargins left="0.5905511811023623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2"/>
  <sheetViews>
    <sheetView showGridLines="0" view="pageBreakPreview" zoomScaleSheetLayoutView="100" zoomScalePageLayoutView="0" workbookViewId="0" topLeftCell="A1">
      <selection activeCell="A7" sqref="A7"/>
    </sheetView>
  </sheetViews>
  <sheetFormatPr defaultColWidth="9.00390625" defaultRowHeight="13.5"/>
  <cols>
    <col min="1" max="1" width="7.625" style="38" customWidth="1"/>
    <col min="2" max="3" width="26.625" style="1" customWidth="1"/>
    <col min="4" max="5" width="11.625" style="1" customWidth="1"/>
    <col min="6" max="6" width="6.625" style="1" customWidth="1"/>
    <col min="7" max="7" width="6.625" style="2" customWidth="1"/>
    <col min="8" max="8" width="7.625" style="38" customWidth="1"/>
    <col min="9" max="10" width="26.625" style="1" customWidth="1"/>
    <col min="11" max="12" width="11.625" style="1" customWidth="1"/>
    <col min="13" max="16384" width="9.00390625" style="1" customWidth="1"/>
  </cols>
  <sheetData>
    <row r="1" ht="13.5">
      <c r="A1" s="38" t="s">
        <v>74</v>
      </c>
    </row>
    <row r="3" spans="1:12" ht="25.5">
      <c r="A3" s="141" t="s">
        <v>128</v>
      </c>
      <c r="B3" s="141"/>
      <c r="C3" s="141"/>
      <c r="D3" s="141"/>
      <c r="E3" s="141"/>
      <c r="F3" s="141"/>
      <c r="G3" s="142"/>
      <c r="H3" s="142"/>
      <c r="I3" s="142"/>
      <c r="J3" s="142"/>
      <c r="K3" s="142"/>
      <c r="L3" s="142"/>
    </row>
    <row r="5" ht="14.25" thickBot="1"/>
    <row r="6" spans="1:10" ht="24.75" customHeight="1">
      <c r="A6" s="39" t="s">
        <v>73</v>
      </c>
      <c r="B6" s="40" t="s">
        <v>7</v>
      </c>
      <c r="C6" s="41" t="s">
        <v>42</v>
      </c>
      <c r="H6" s="39" t="s">
        <v>73</v>
      </c>
      <c r="I6" s="40" t="s">
        <v>7</v>
      </c>
      <c r="J6" s="41" t="s">
        <v>42</v>
      </c>
    </row>
    <row r="7" spans="1:10" ht="49.5" customHeight="1" thickBot="1">
      <c r="A7" s="68"/>
      <c r="B7" s="42">
        <f>IF('③男子紹介'!C3="","",'③男子紹介'!C3)</f>
      </c>
      <c r="C7" s="43" t="str">
        <f>IF('③男子紹介'!B5="","",'③男子紹介'!B5&amp;"　印")</f>
        <v>　　　　印</v>
      </c>
      <c r="H7" s="68"/>
      <c r="I7" s="42">
        <f>IF('③男子紹介'!H3="","",'③男子紹介'!H3)</f>
      </c>
      <c r="J7" s="43" t="str">
        <f>IF('③男子紹介'!G5="","",'③男子紹介'!G5&amp;"　印")</f>
        <v>　　　　印</v>
      </c>
    </row>
    <row r="8" spans="3:10" ht="13.5">
      <c r="C8" s="28"/>
      <c r="J8" s="28"/>
    </row>
    <row r="10" spans="1:12" ht="14.25" thickBot="1">
      <c r="A10" s="143"/>
      <c r="B10" s="143"/>
      <c r="C10" s="143"/>
      <c r="D10" s="143"/>
      <c r="E10" s="143"/>
      <c r="F10" s="51"/>
      <c r="G10" s="51"/>
      <c r="H10" s="143"/>
      <c r="I10" s="143"/>
      <c r="J10" s="143"/>
      <c r="K10" s="143"/>
      <c r="L10" s="143"/>
    </row>
    <row r="11" spans="1:12" ht="24.75" customHeight="1">
      <c r="A11" s="44" t="s">
        <v>62</v>
      </c>
      <c r="B11" s="40" t="s">
        <v>63</v>
      </c>
      <c r="C11" s="40" t="s">
        <v>65</v>
      </c>
      <c r="D11" s="40" t="s">
        <v>4</v>
      </c>
      <c r="E11" s="45" t="s">
        <v>64</v>
      </c>
      <c r="F11" s="16"/>
      <c r="G11" s="16"/>
      <c r="H11" s="44" t="s">
        <v>62</v>
      </c>
      <c r="I11" s="40" t="s">
        <v>63</v>
      </c>
      <c r="J11" s="40" t="s">
        <v>65</v>
      </c>
      <c r="K11" s="40" t="s">
        <v>4</v>
      </c>
      <c r="L11" s="45" t="s">
        <v>64</v>
      </c>
    </row>
    <row r="12" spans="1:12" ht="49.5" customHeight="1">
      <c r="A12" s="46">
        <v>1</v>
      </c>
      <c r="B12" s="47" t="str">
        <f>IF('③男子紹介'!B6="","",'③男子紹介'!B6)</f>
        <v>　　　</v>
      </c>
      <c r="C12" s="47">
        <f>IF(AND('②男子登録'!E9="",'②男子登録'!F9=""),"",'②男子登録'!E9&amp;"　"&amp;'②男子登録'!F9)</f>
      </c>
      <c r="D12" s="48">
        <f>IF('③男子紹介'!D6="","",'③男子紹介'!D6)</f>
      </c>
      <c r="E12" s="49"/>
      <c r="F12" s="67"/>
      <c r="G12" s="67"/>
      <c r="H12" s="46">
        <v>1</v>
      </c>
      <c r="I12" s="47" t="str">
        <f>IF('③男子紹介'!G6="","",'③男子紹介'!G6)</f>
        <v>　　　</v>
      </c>
      <c r="J12" s="47">
        <f>IF(AND('②男子登録'!N9="",'②男子登録'!O9=""),"",'②男子登録'!N9&amp;"　"&amp;'②男子登録'!O9)</f>
      </c>
      <c r="K12" s="47">
        <f>IF('③男子紹介'!I6="","",'③男子紹介'!I6)</f>
      </c>
      <c r="L12" s="49"/>
    </row>
    <row r="13" spans="1:12" ht="49.5" customHeight="1">
      <c r="A13" s="46">
        <v>2</v>
      </c>
      <c r="B13" s="47" t="str">
        <f>IF('③男子紹介'!B7="","",'③男子紹介'!B7)</f>
        <v>　　　</v>
      </c>
      <c r="C13" s="47">
        <f>IF(AND('②男子登録'!E10="",'②男子登録'!F10=""),"",'②男子登録'!E10&amp;"　"&amp;'②男子登録'!F10)</f>
      </c>
      <c r="D13" s="48">
        <f>IF('③男子紹介'!D7="","",'③男子紹介'!D7)</f>
      </c>
      <c r="E13" s="49"/>
      <c r="F13" s="67"/>
      <c r="G13" s="67"/>
      <c r="H13" s="46">
        <v>2</v>
      </c>
      <c r="I13" s="47" t="str">
        <f>IF('③男子紹介'!G7="","",'③男子紹介'!G7)</f>
        <v>　　　</v>
      </c>
      <c r="J13" s="47">
        <f>IF(AND('②男子登録'!N10="",'②男子登録'!O10=""),"",'②男子登録'!N10&amp;"　"&amp;'②男子登録'!O10)</f>
      </c>
      <c r="K13" s="48">
        <f>IF('③男子紹介'!I7="","",'③男子紹介'!I7)</f>
      </c>
      <c r="L13" s="49"/>
    </row>
    <row r="14" spans="1:12" ht="49.5" customHeight="1">
      <c r="A14" s="46">
        <v>3</v>
      </c>
      <c r="B14" s="47" t="str">
        <f>IF('③男子紹介'!B8="","",'③男子紹介'!B8)</f>
        <v>　　　</v>
      </c>
      <c r="C14" s="47">
        <f>IF(AND('②男子登録'!E11="",'②男子登録'!F11=""),"",'②男子登録'!E11&amp;"　"&amp;'②男子登録'!F11)</f>
      </c>
      <c r="D14" s="48">
        <f>IF('③男子紹介'!D8="","",'③男子紹介'!D8)</f>
      </c>
      <c r="E14" s="49"/>
      <c r="F14" s="67"/>
      <c r="G14" s="67"/>
      <c r="H14" s="46">
        <v>3</v>
      </c>
      <c r="I14" s="47" t="str">
        <f>IF('③男子紹介'!G8="","",'③男子紹介'!G8)</f>
        <v>　　　</v>
      </c>
      <c r="J14" s="47">
        <f>IF(AND('②男子登録'!N11="",'②男子登録'!O11=""),"",'②男子登録'!N11&amp;"　"&amp;'②男子登録'!O11)</f>
      </c>
      <c r="K14" s="48">
        <f>IF('③男子紹介'!I8="","",'③男子紹介'!I8)</f>
      </c>
      <c r="L14" s="49"/>
    </row>
    <row r="15" spans="1:12" ht="49.5" customHeight="1">
      <c r="A15" s="46">
        <v>4</v>
      </c>
      <c r="B15" s="47" t="str">
        <f>IF('③男子紹介'!B9="","",'③男子紹介'!B9)</f>
        <v>　　　</v>
      </c>
      <c r="C15" s="47">
        <f>IF(AND('②男子登録'!E12="",'②男子登録'!F12=""),"",'②男子登録'!E12&amp;"　"&amp;'②男子登録'!F12)</f>
      </c>
      <c r="D15" s="48">
        <f>IF('③男子紹介'!D9="","",'③男子紹介'!D9)</f>
      </c>
      <c r="E15" s="49"/>
      <c r="F15" s="67"/>
      <c r="G15" s="67"/>
      <c r="H15" s="46">
        <v>4</v>
      </c>
      <c r="I15" s="47" t="str">
        <f>IF('③男子紹介'!G9="","",'③男子紹介'!G9)</f>
        <v>　　　</v>
      </c>
      <c r="J15" s="47">
        <f>IF(AND('②男子登録'!N12="",'②男子登録'!O12=""),"",'②男子登録'!N12&amp;"　"&amp;'②男子登録'!O12)</f>
      </c>
      <c r="K15" s="48">
        <f>IF('③男子紹介'!I9="","",'③男子紹介'!I9)</f>
      </c>
      <c r="L15" s="49"/>
    </row>
    <row r="16" spans="1:12" ht="49.5" customHeight="1">
      <c r="A16" s="46">
        <v>5</v>
      </c>
      <c r="B16" s="47" t="str">
        <f>IF('③男子紹介'!B10="","",'③男子紹介'!B10)</f>
        <v>　　　</v>
      </c>
      <c r="C16" s="47">
        <f>IF(AND('②男子登録'!E13="",'②男子登録'!F13=""),"",'②男子登録'!E13&amp;"　"&amp;'②男子登録'!F13)</f>
      </c>
      <c r="D16" s="48">
        <f>IF('③男子紹介'!D10="","",'③男子紹介'!D10)</f>
      </c>
      <c r="E16" s="49"/>
      <c r="F16" s="67"/>
      <c r="G16" s="67"/>
      <c r="H16" s="46">
        <v>5</v>
      </c>
      <c r="I16" s="47" t="str">
        <f>IF('③男子紹介'!G10="","",'③男子紹介'!G10)</f>
        <v>　　　</v>
      </c>
      <c r="J16" s="47">
        <f>IF(AND('②男子登録'!N13="",'②男子登録'!O13=""),"",'②男子登録'!N13&amp;"　"&amp;'②男子登録'!O13)</f>
      </c>
      <c r="K16" s="48">
        <f>IF('③男子紹介'!I10="","",'③男子紹介'!I10)</f>
      </c>
      <c r="L16" s="49"/>
    </row>
    <row r="17" spans="1:12" ht="49.5" customHeight="1">
      <c r="A17" s="46">
        <v>6</v>
      </c>
      <c r="B17" s="47" t="str">
        <f>IF('③男子紹介'!B11="","",'③男子紹介'!B11)</f>
        <v>　　　</v>
      </c>
      <c r="C17" s="47">
        <f>IF(AND('②男子登録'!E14="",'②男子登録'!F14=""),"",'②男子登録'!E14&amp;"　"&amp;'②男子登録'!F14)</f>
      </c>
      <c r="D17" s="48">
        <f>IF('③男子紹介'!D11="","",'③男子紹介'!D11)</f>
      </c>
      <c r="E17" s="49"/>
      <c r="F17" s="67"/>
      <c r="G17" s="67"/>
      <c r="H17" s="46">
        <v>6</v>
      </c>
      <c r="I17" s="47" t="str">
        <f>IF('③男子紹介'!G11="","",'③男子紹介'!G11)</f>
        <v>　　　</v>
      </c>
      <c r="J17" s="47">
        <f>IF(AND('②男子登録'!N14="",'②男子登録'!O14=""),"",'②男子登録'!N14&amp;"　"&amp;'②男子登録'!O14)</f>
      </c>
      <c r="K17" s="48">
        <f>IF('③男子紹介'!I11="","",'③男子紹介'!I11)</f>
      </c>
      <c r="L17" s="49"/>
    </row>
    <row r="18" spans="1:12" ht="49.5" customHeight="1">
      <c r="A18" s="46">
        <v>7</v>
      </c>
      <c r="B18" s="47" t="str">
        <f>IF('③男子紹介'!B12="","",'③男子紹介'!B12)</f>
        <v>　　　</v>
      </c>
      <c r="C18" s="47">
        <f>IF(AND('②男子登録'!E15="",'②男子登録'!F15=""),"",'②男子登録'!E15&amp;"　"&amp;'②男子登録'!F15)</f>
      </c>
      <c r="D18" s="48">
        <f>IF('③男子紹介'!D12="","",'③男子紹介'!D12)</f>
      </c>
      <c r="E18" s="49"/>
      <c r="F18" s="67"/>
      <c r="G18" s="67"/>
      <c r="H18" s="46">
        <v>7</v>
      </c>
      <c r="I18" s="47" t="str">
        <f>IF('③男子紹介'!G12="","",'③男子紹介'!G12)</f>
        <v>　　　</v>
      </c>
      <c r="J18" s="47">
        <f>IF(AND('②男子登録'!N15="",'②男子登録'!O15=""),"",'②男子登録'!N15&amp;"　"&amp;'②男子登録'!O15)</f>
      </c>
      <c r="K18" s="48">
        <f>IF('③男子紹介'!I12="","",'③男子紹介'!I12)</f>
      </c>
      <c r="L18" s="49"/>
    </row>
    <row r="19" spans="1:12" ht="49.5" customHeight="1" thickBot="1">
      <c r="A19" s="69">
        <v>8</v>
      </c>
      <c r="B19" s="70" t="str">
        <f>IF('③男子紹介'!B13="","",'③男子紹介'!B13)</f>
        <v>　　　</v>
      </c>
      <c r="C19" s="70">
        <f>IF(AND('②男子登録'!E16="",'②男子登録'!F16=""),"",'②男子登録'!E16&amp;"　"&amp;'②男子登録'!F16)</f>
      </c>
      <c r="D19" s="71">
        <f>IF('③男子紹介'!D13="","",'③男子紹介'!D13)</f>
      </c>
      <c r="E19" s="72"/>
      <c r="F19" s="67"/>
      <c r="G19" s="67"/>
      <c r="H19" s="69">
        <v>8</v>
      </c>
      <c r="I19" s="70" t="str">
        <f>IF('③男子紹介'!G13="","",'③男子紹介'!G13)</f>
        <v>　　　</v>
      </c>
      <c r="J19" s="70">
        <f>IF(AND('②男子登録'!N16="",'②男子登録'!O16=""),"",'②男子登録'!N16&amp;"　"&amp;'②男子登録'!O16)</f>
      </c>
      <c r="K19" s="71">
        <f>IF('③男子紹介'!I13="","",'③男子紹介'!I13)</f>
      </c>
      <c r="L19" s="72"/>
    </row>
    <row r="22" spans="1:12" ht="39.75" customHeight="1">
      <c r="A22" s="50"/>
      <c r="B22" s="50"/>
      <c r="C22" s="50"/>
      <c r="D22" s="50"/>
      <c r="E22" s="57" t="s">
        <v>75</v>
      </c>
      <c r="F22" s="50"/>
      <c r="G22" s="52"/>
      <c r="H22" s="144" t="s">
        <v>118</v>
      </c>
      <c r="I22" s="144"/>
      <c r="J22" s="144"/>
      <c r="K22" s="144"/>
      <c r="L22" s="144"/>
    </row>
  </sheetData>
  <sheetProtection password="CC4F" sheet="1"/>
  <mergeCells count="4">
    <mergeCell ref="A3:L3"/>
    <mergeCell ref="A10:E10"/>
    <mergeCell ref="H10:L10"/>
    <mergeCell ref="H22:L22"/>
  </mergeCells>
  <printOptions horizontalCentered="1" verticalCentered="1"/>
  <pageMargins left="0.3937007874015748" right="0.1968503937007874" top="0.3937007874015748" bottom="0.3937007874015748" header="0.5118110236220472" footer="0.5118110236220472"/>
  <pageSetup horizontalDpi="1200" verticalDpi="12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2"/>
  <sheetViews>
    <sheetView showGridLines="0" view="pageBreakPreview" zoomScaleSheetLayoutView="100" zoomScalePageLayoutView="0" workbookViewId="0" topLeftCell="A1">
      <selection activeCell="A7" sqref="A7"/>
    </sheetView>
  </sheetViews>
  <sheetFormatPr defaultColWidth="9.00390625" defaultRowHeight="13.5"/>
  <cols>
    <col min="1" max="1" width="7.625" style="38" customWidth="1"/>
    <col min="2" max="3" width="26.625" style="1" customWidth="1"/>
    <col min="4" max="5" width="11.625" style="1" customWidth="1"/>
    <col min="6" max="6" width="6.625" style="1" customWidth="1"/>
    <col min="7" max="7" width="6.625" style="2" customWidth="1"/>
    <col min="8" max="8" width="7.625" style="38" customWidth="1"/>
    <col min="9" max="10" width="26.625" style="1" customWidth="1"/>
    <col min="11" max="12" width="11.625" style="1" customWidth="1"/>
    <col min="13" max="16384" width="9.00390625" style="1" customWidth="1"/>
  </cols>
  <sheetData>
    <row r="1" ht="13.5">
      <c r="A1" s="38" t="s">
        <v>74</v>
      </c>
    </row>
    <row r="3" spans="1:12" ht="25.5">
      <c r="A3" s="141" t="s">
        <v>129</v>
      </c>
      <c r="B3" s="141"/>
      <c r="C3" s="141"/>
      <c r="D3" s="141"/>
      <c r="E3" s="141"/>
      <c r="F3" s="141"/>
      <c r="G3" s="142"/>
      <c r="H3" s="142"/>
      <c r="I3" s="142"/>
      <c r="J3" s="142"/>
      <c r="K3" s="142"/>
      <c r="L3" s="142"/>
    </row>
    <row r="5" ht="14.25" thickBot="1"/>
    <row r="6" spans="1:10" ht="24.75" customHeight="1">
      <c r="A6" s="39" t="s">
        <v>71</v>
      </c>
      <c r="B6" s="40" t="s">
        <v>7</v>
      </c>
      <c r="C6" s="41" t="s">
        <v>42</v>
      </c>
      <c r="H6" s="39" t="s">
        <v>73</v>
      </c>
      <c r="I6" s="40" t="s">
        <v>7</v>
      </c>
      <c r="J6" s="41" t="s">
        <v>42</v>
      </c>
    </row>
    <row r="7" spans="1:10" ht="49.5" customHeight="1" thickBot="1">
      <c r="A7" s="68"/>
      <c r="B7" s="42">
        <f>IF('③女子紹介'!C3="","",'③女子紹介'!C3)</f>
      </c>
      <c r="C7" s="43" t="str">
        <f>IF('③女子紹介'!B5="","",'③女子紹介'!B5&amp;"　印")</f>
        <v>　　　　印</v>
      </c>
      <c r="H7" s="68"/>
      <c r="I7" s="42">
        <f>IF('③女子紹介'!H3="","",'③女子紹介'!H3)</f>
      </c>
      <c r="J7" s="43" t="str">
        <f>IF('③女子紹介'!G5="","",'③女子紹介'!G5&amp;"　印")</f>
        <v>　　　　印</v>
      </c>
    </row>
    <row r="8" spans="3:10" ht="13.5">
      <c r="C8" s="28"/>
      <c r="J8" s="28"/>
    </row>
    <row r="10" spans="1:12" ht="14.25" thickBot="1">
      <c r="A10" s="143"/>
      <c r="B10" s="143"/>
      <c r="C10" s="143"/>
      <c r="D10" s="143"/>
      <c r="E10" s="143"/>
      <c r="F10" s="51"/>
      <c r="G10" s="51"/>
      <c r="H10" s="143"/>
      <c r="I10" s="143"/>
      <c r="J10" s="143"/>
      <c r="K10" s="143"/>
      <c r="L10" s="143"/>
    </row>
    <row r="11" spans="1:12" ht="24.75" customHeight="1">
      <c r="A11" s="44" t="s">
        <v>62</v>
      </c>
      <c r="B11" s="40" t="s">
        <v>63</v>
      </c>
      <c r="C11" s="40" t="s">
        <v>65</v>
      </c>
      <c r="D11" s="40" t="s">
        <v>4</v>
      </c>
      <c r="E11" s="45" t="s">
        <v>64</v>
      </c>
      <c r="F11" s="16"/>
      <c r="G11" s="16"/>
      <c r="H11" s="44" t="s">
        <v>62</v>
      </c>
      <c r="I11" s="40" t="s">
        <v>63</v>
      </c>
      <c r="J11" s="40" t="s">
        <v>65</v>
      </c>
      <c r="K11" s="40" t="s">
        <v>4</v>
      </c>
      <c r="L11" s="45" t="s">
        <v>64</v>
      </c>
    </row>
    <row r="12" spans="1:12" ht="49.5" customHeight="1">
      <c r="A12" s="46">
        <v>1</v>
      </c>
      <c r="B12" s="47" t="str">
        <f>IF('③女子紹介'!B6="","",'③女子紹介'!B6)</f>
        <v>　　　</v>
      </c>
      <c r="C12" s="47">
        <f>IF(AND('②女子登録'!E9="",'②女子登録'!F9=""),"",'②女子登録'!E9&amp;"　"&amp;'②女子登録'!F9)</f>
      </c>
      <c r="D12" s="48">
        <f>IF('③女子紹介'!D6="","",'③女子紹介'!D6)</f>
      </c>
      <c r="E12" s="49"/>
      <c r="F12" s="67"/>
      <c r="G12" s="67"/>
      <c r="H12" s="46">
        <v>1</v>
      </c>
      <c r="I12" s="47" t="str">
        <f>IF('③女子紹介'!G6="","",'③女子紹介'!G6)</f>
        <v>　　　</v>
      </c>
      <c r="J12" s="47">
        <f>IF(AND('②女子登録'!N9="",'②女子登録'!O9=""),"",'②女子登録'!N9&amp;"　"&amp;'②女子登録'!O9)</f>
      </c>
      <c r="K12" s="47">
        <f>IF('③女子紹介'!I6="","",'③女子紹介'!I6)</f>
      </c>
      <c r="L12" s="49"/>
    </row>
    <row r="13" spans="1:12" ht="49.5" customHeight="1">
      <c r="A13" s="46">
        <v>2</v>
      </c>
      <c r="B13" s="47" t="str">
        <f>IF('③女子紹介'!B7="","",'③女子紹介'!B7)</f>
        <v>　　　</v>
      </c>
      <c r="C13" s="47">
        <f>IF(AND('②女子登録'!E10="",'②女子登録'!F10=""),"",'②女子登録'!E10&amp;"　"&amp;'②女子登録'!F10)</f>
      </c>
      <c r="D13" s="48">
        <f>IF('③女子紹介'!D7="","",'③女子紹介'!D7)</f>
      </c>
      <c r="E13" s="49"/>
      <c r="F13" s="67"/>
      <c r="G13" s="67"/>
      <c r="H13" s="46">
        <v>2</v>
      </c>
      <c r="I13" s="47" t="str">
        <f>IF('③女子紹介'!G7="","",'③女子紹介'!G7)</f>
        <v>　　　</v>
      </c>
      <c r="J13" s="47">
        <f>IF(AND('②女子登録'!N10="",'②女子登録'!O10=""),"",'②女子登録'!N10&amp;"　"&amp;'②女子登録'!O10)</f>
      </c>
      <c r="K13" s="48">
        <f>IF('③女子紹介'!I7="","",'③女子紹介'!I7)</f>
      </c>
      <c r="L13" s="49"/>
    </row>
    <row r="14" spans="1:12" ht="49.5" customHeight="1">
      <c r="A14" s="46">
        <v>3</v>
      </c>
      <c r="B14" s="47" t="str">
        <f>IF('③女子紹介'!B8="","",'③女子紹介'!B8)</f>
        <v>　　　</v>
      </c>
      <c r="C14" s="47">
        <f>IF(AND('②女子登録'!E11="",'②女子登録'!F11=""),"",'②女子登録'!E11&amp;"　"&amp;'②女子登録'!F11)</f>
      </c>
      <c r="D14" s="48">
        <f>IF('③女子紹介'!D8="","",'③女子紹介'!D8)</f>
      </c>
      <c r="E14" s="49"/>
      <c r="F14" s="67"/>
      <c r="G14" s="67"/>
      <c r="H14" s="46">
        <v>3</v>
      </c>
      <c r="I14" s="47" t="str">
        <f>IF('③女子紹介'!G8="","",'③女子紹介'!G8)</f>
        <v>　　　</v>
      </c>
      <c r="J14" s="47">
        <f>IF(AND('②女子登録'!N11="",'②女子登録'!O11=""),"",'②女子登録'!N11&amp;"　"&amp;'②女子登録'!O11)</f>
      </c>
      <c r="K14" s="48">
        <f>IF('③女子紹介'!I8="","",'③女子紹介'!I8)</f>
      </c>
      <c r="L14" s="49"/>
    </row>
    <row r="15" spans="1:12" ht="49.5" customHeight="1">
      <c r="A15" s="46">
        <v>4</v>
      </c>
      <c r="B15" s="47" t="str">
        <f>IF('③女子紹介'!B9="","",'③女子紹介'!B9)</f>
        <v>　　　</v>
      </c>
      <c r="C15" s="47">
        <f>IF(AND('②女子登録'!E12="",'②女子登録'!F12=""),"",'②女子登録'!E12&amp;"　"&amp;'②女子登録'!F12)</f>
      </c>
      <c r="D15" s="48">
        <f>IF('③女子紹介'!D9="","",'③女子紹介'!D9)</f>
      </c>
      <c r="E15" s="49"/>
      <c r="F15" s="67"/>
      <c r="G15" s="67"/>
      <c r="H15" s="46">
        <v>4</v>
      </c>
      <c r="I15" s="47" t="str">
        <f>IF('③女子紹介'!G9="","",'③女子紹介'!G9)</f>
        <v>　　　</v>
      </c>
      <c r="J15" s="47">
        <f>IF(AND('②女子登録'!N12="",'②女子登録'!O12=""),"",'②女子登録'!N12&amp;"　"&amp;'②女子登録'!O12)</f>
      </c>
      <c r="K15" s="48">
        <f>IF('③女子紹介'!I9="","",'③女子紹介'!I9)</f>
      </c>
      <c r="L15" s="49"/>
    </row>
    <row r="16" spans="1:12" ht="49.5" customHeight="1">
      <c r="A16" s="46">
        <v>5</v>
      </c>
      <c r="B16" s="47" t="str">
        <f>IF('③女子紹介'!B10="","",'③女子紹介'!B10)</f>
        <v>　　　</v>
      </c>
      <c r="C16" s="47">
        <f>IF(AND('②女子登録'!E13="",'②女子登録'!F13=""),"",'②女子登録'!E13&amp;"　"&amp;'②女子登録'!F13)</f>
      </c>
      <c r="D16" s="48">
        <f>IF('③女子紹介'!D10="","",'③女子紹介'!D10)</f>
      </c>
      <c r="E16" s="49"/>
      <c r="F16" s="67"/>
      <c r="G16" s="67"/>
      <c r="H16" s="46">
        <v>5</v>
      </c>
      <c r="I16" s="47" t="str">
        <f>IF('③女子紹介'!G10="","",'③女子紹介'!G10)</f>
        <v>　　　</v>
      </c>
      <c r="J16" s="47">
        <f>IF(AND('②女子登録'!N13="",'②女子登録'!O13=""),"",'②女子登録'!N13&amp;"　"&amp;'②女子登録'!O13)</f>
      </c>
      <c r="K16" s="48">
        <f>IF('③女子紹介'!I10="","",'③女子紹介'!I10)</f>
      </c>
      <c r="L16" s="49"/>
    </row>
    <row r="17" spans="1:12" ht="49.5" customHeight="1">
      <c r="A17" s="46">
        <v>6</v>
      </c>
      <c r="B17" s="47" t="str">
        <f>IF('③女子紹介'!B11="","",'③女子紹介'!B11)</f>
        <v>　　　</v>
      </c>
      <c r="C17" s="47">
        <f>IF(AND('②女子登録'!E14="",'②女子登録'!F14=""),"",'②女子登録'!E14&amp;"　"&amp;'②女子登録'!F14)</f>
      </c>
      <c r="D17" s="48">
        <f>IF('③女子紹介'!D11="","",'③女子紹介'!D11)</f>
      </c>
      <c r="E17" s="49"/>
      <c r="F17" s="67"/>
      <c r="G17" s="67"/>
      <c r="H17" s="46">
        <v>6</v>
      </c>
      <c r="I17" s="47" t="str">
        <f>IF('③女子紹介'!G11="","",'③女子紹介'!G11)</f>
        <v>　　　</v>
      </c>
      <c r="J17" s="47">
        <f>IF(AND('②女子登録'!N14="",'②女子登録'!O14=""),"",'②女子登録'!N14&amp;"　"&amp;'②女子登録'!O14)</f>
      </c>
      <c r="K17" s="48">
        <f>IF('③女子紹介'!I11="","",'③女子紹介'!I11)</f>
      </c>
      <c r="L17" s="49"/>
    </row>
    <row r="18" spans="1:12" ht="49.5" customHeight="1">
      <c r="A18" s="46">
        <v>7</v>
      </c>
      <c r="B18" s="47" t="str">
        <f>IF('③女子紹介'!B12="","",'③女子紹介'!B12)</f>
        <v>　　　</v>
      </c>
      <c r="C18" s="47">
        <f>IF(AND('②女子登録'!E15="",'②女子登録'!F15=""),"",'②女子登録'!E15&amp;"　"&amp;'②女子登録'!F15)</f>
      </c>
      <c r="D18" s="48">
        <f>IF('③女子紹介'!D12="","",'③女子紹介'!D12)</f>
      </c>
      <c r="E18" s="49"/>
      <c r="F18" s="67"/>
      <c r="G18" s="67"/>
      <c r="H18" s="46">
        <v>7</v>
      </c>
      <c r="I18" s="47" t="str">
        <f>IF('③女子紹介'!G12="","",'③女子紹介'!G12)</f>
        <v>　　　</v>
      </c>
      <c r="J18" s="47">
        <f>IF(AND('②女子登録'!N15="",'②女子登録'!O15=""),"",'②女子登録'!N15&amp;"　"&amp;'②女子登録'!O15)</f>
      </c>
      <c r="K18" s="48">
        <f>IF('③女子紹介'!I12="","",'③女子紹介'!I12)</f>
      </c>
      <c r="L18" s="49"/>
    </row>
    <row r="19" spans="1:12" ht="49.5" customHeight="1" thickBot="1">
      <c r="A19" s="69">
        <v>8</v>
      </c>
      <c r="B19" s="70" t="str">
        <f>IF('③女子紹介'!B13="","",'③女子紹介'!B13)</f>
        <v>　　　</v>
      </c>
      <c r="C19" s="70">
        <f>IF(AND('②女子登録'!E16="",'②女子登録'!F16=""),"",'②女子登録'!E16&amp;"　"&amp;'②女子登録'!F16)</f>
      </c>
      <c r="D19" s="71">
        <f>IF('③女子紹介'!D13="","",'③女子紹介'!D13)</f>
      </c>
      <c r="E19" s="72"/>
      <c r="F19" s="67"/>
      <c r="G19" s="67"/>
      <c r="H19" s="69">
        <v>8</v>
      </c>
      <c r="I19" s="70" t="str">
        <f>IF('③女子紹介'!G13="","",'③女子紹介'!G13)</f>
        <v>　　　</v>
      </c>
      <c r="J19" s="70">
        <f>IF(AND('②女子登録'!N16="",'②女子登録'!O16=""),"",'②女子登録'!N16&amp;"　"&amp;'②女子登録'!O16)</f>
      </c>
      <c r="K19" s="71">
        <f>IF('③女子紹介'!I13="","",'③女子紹介'!I13)</f>
      </c>
      <c r="L19" s="72"/>
    </row>
    <row r="22" spans="1:12" ht="39.75" customHeight="1">
      <c r="A22" s="50"/>
      <c r="B22" s="50"/>
      <c r="C22" s="50"/>
      <c r="D22" s="50"/>
      <c r="E22" s="57" t="s">
        <v>75</v>
      </c>
      <c r="F22" s="50"/>
      <c r="G22" s="52"/>
      <c r="H22" s="144" t="s">
        <v>118</v>
      </c>
      <c r="I22" s="144"/>
      <c r="J22" s="144"/>
      <c r="K22" s="144"/>
      <c r="L22" s="144"/>
    </row>
  </sheetData>
  <sheetProtection password="CC4F" sheet="1"/>
  <mergeCells count="4">
    <mergeCell ref="A3:L3"/>
    <mergeCell ref="A10:E10"/>
    <mergeCell ref="H10:L10"/>
    <mergeCell ref="H22:L22"/>
  </mergeCells>
  <printOptions horizontalCentered="1" verticalCentered="1"/>
  <pageMargins left="0.3937007874015748" right="0.1968503937007874" top="0.3937007874015748" bottom="0.3937007874015748" header="0.5118110236220472" footer="0.5118110236220472"/>
  <pageSetup horizontalDpi="1200" verticalDpi="12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1">
      <selection activeCell="A18" sqref="A18:IV18"/>
    </sheetView>
  </sheetViews>
  <sheetFormatPr defaultColWidth="9.00390625" defaultRowHeight="13.5"/>
  <cols>
    <col min="1" max="16384" width="9.00390625" style="30" customWidth="1"/>
  </cols>
  <sheetData>
    <row r="1" spans="1:15" ht="13.5">
      <c r="A1" s="30" t="s">
        <v>46</v>
      </c>
      <c r="B1" s="30" t="s">
        <v>47</v>
      </c>
      <c r="C1" s="30" t="s">
        <v>48</v>
      </c>
      <c r="D1" s="30" t="s">
        <v>49</v>
      </c>
      <c r="E1" s="30" t="s">
        <v>50</v>
      </c>
      <c r="F1" s="30" t="s">
        <v>51</v>
      </c>
      <c r="G1" s="30" t="s">
        <v>52</v>
      </c>
      <c r="H1" s="30" t="s">
        <v>53</v>
      </c>
      <c r="I1" s="30" t="s">
        <v>54</v>
      </c>
      <c r="J1" s="30" t="s">
        <v>55</v>
      </c>
      <c r="K1" s="30" t="s">
        <v>56</v>
      </c>
      <c r="L1" s="30" t="s">
        <v>57</v>
      </c>
      <c r="M1" s="30" t="s">
        <v>58</v>
      </c>
      <c r="N1" s="30" t="s">
        <v>59</v>
      </c>
      <c r="O1" s="30" t="s">
        <v>60</v>
      </c>
    </row>
    <row r="2" spans="3:8" ht="13.5">
      <c r="C2" s="30">
        <f>IF(G2="","",1)</f>
      </c>
      <c r="D2" s="30" t="str">
        <f>'②男子登録'!C9&amp;" "&amp;'②男子登録'!D9</f>
        <v> </v>
      </c>
      <c r="E2" s="30" t="str">
        <f>'②男子登録'!E9&amp;" "&amp;'②男子登録'!F9</f>
        <v> </v>
      </c>
      <c r="F2" s="30">
        <f>IF(G2="","",'申込'!$C$7)</f>
      </c>
      <c r="G2" s="30">
        <f>IF('②男子登録'!G9="","",'②男子登録'!G9)</f>
      </c>
      <c r="H2" s="30">
        <f>IF(G2="","","中学3km")</f>
      </c>
    </row>
    <row r="3" spans="1:8" ht="13.5">
      <c r="A3" s="30">
        <f>IF(OR($A$2="",G3=""),"",$A$2)</f>
      </c>
      <c r="C3" s="30">
        <f aca="true" t="shared" si="0" ref="C3:C28">IF(G3="","",1)</f>
      </c>
      <c r="D3" s="30" t="str">
        <f>'②男子登録'!C10&amp;" "&amp;'②男子登録'!D10</f>
        <v> </v>
      </c>
      <c r="E3" s="30" t="str">
        <f>'②男子登録'!E10&amp;" "&amp;'②男子登録'!F10</f>
        <v> </v>
      </c>
      <c r="F3" s="30">
        <f>IF(G3="","",'申込'!$C$7)</f>
      </c>
      <c r="G3" s="30">
        <f>IF('②男子登録'!G10="","",'②男子登録'!G10)</f>
      </c>
      <c r="H3" s="30">
        <f aca="true" t="shared" si="1" ref="H3:H64">IF(G3="","","中学3km")</f>
      </c>
    </row>
    <row r="4" spans="1:8" ht="13.5">
      <c r="A4" s="30">
        <f aca="true" t="shared" si="2" ref="A4:A29">IF(OR($A$2="",G4=""),"",$A$2)</f>
      </c>
      <c r="C4" s="30">
        <f t="shared" si="0"/>
      </c>
      <c r="D4" s="30" t="str">
        <f>'②男子登録'!C11&amp;" "&amp;'②男子登録'!D11</f>
        <v> </v>
      </c>
      <c r="E4" s="30" t="str">
        <f>'②男子登録'!E11&amp;" "&amp;'②男子登録'!F11</f>
        <v> </v>
      </c>
      <c r="F4" s="30">
        <f>IF(G4="","",'申込'!$C$7)</f>
      </c>
      <c r="G4" s="30">
        <f>IF('②男子登録'!G11="","",'②男子登録'!G11)</f>
      </c>
      <c r="H4" s="30">
        <f t="shared" si="1"/>
      </c>
    </row>
    <row r="5" spans="1:8" ht="13.5">
      <c r="A5" s="30">
        <f t="shared" si="2"/>
      </c>
      <c r="C5" s="30">
        <f t="shared" si="0"/>
      </c>
      <c r="D5" s="30" t="str">
        <f>'②男子登録'!C12&amp;" "&amp;'②男子登録'!D12</f>
        <v> </v>
      </c>
      <c r="E5" s="30" t="str">
        <f>'②男子登録'!E12&amp;" "&amp;'②男子登録'!F12</f>
        <v> </v>
      </c>
      <c r="F5" s="30">
        <f>IF(G5="","",'申込'!$C$7)</f>
      </c>
      <c r="G5" s="30">
        <f>IF('②男子登録'!G12="","",'②男子登録'!G12)</f>
      </c>
      <c r="H5" s="30">
        <f t="shared" si="1"/>
      </c>
    </row>
    <row r="6" spans="1:8" ht="13.5">
      <c r="A6" s="30">
        <f t="shared" si="2"/>
      </c>
      <c r="C6" s="30">
        <f t="shared" si="0"/>
      </c>
      <c r="D6" s="30" t="str">
        <f>'②男子登録'!C13&amp;" "&amp;'②男子登録'!D13</f>
        <v> </v>
      </c>
      <c r="E6" s="30" t="str">
        <f>'②男子登録'!E13&amp;" "&amp;'②男子登録'!F13</f>
        <v> </v>
      </c>
      <c r="F6" s="30">
        <f>IF(G6="","",'申込'!$C$7)</f>
      </c>
      <c r="G6" s="30">
        <f>IF('②男子登録'!G13="","",'②男子登録'!G13)</f>
      </c>
      <c r="H6" s="30">
        <f t="shared" si="1"/>
      </c>
    </row>
    <row r="7" spans="1:8" ht="13.5">
      <c r="A7" s="30">
        <f t="shared" si="2"/>
      </c>
      <c r="C7" s="30">
        <f t="shared" si="0"/>
      </c>
      <c r="D7" s="30" t="str">
        <f>'②男子登録'!C14&amp;" "&amp;'②男子登録'!D14</f>
        <v> </v>
      </c>
      <c r="E7" s="30" t="str">
        <f>'②男子登録'!E14&amp;" "&amp;'②男子登録'!F14</f>
        <v> </v>
      </c>
      <c r="F7" s="30">
        <f>IF(G7="","",'申込'!$C$7)</f>
      </c>
      <c r="G7" s="30">
        <f>IF('②男子登録'!G14="","",'②男子登録'!G14)</f>
      </c>
      <c r="H7" s="30">
        <f t="shared" si="1"/>
      </c>
    </row>
    <row r="8" spans="1:8" ht="13.5">
      <c r="A8" s="30">
        <f t="shared" si="2"/>
      </c>
      <c r="C8" s="30">
        <f t="shared" si="0"/>
      </c>
      <c r="D8" s="30" t="str">
        <f>'②男子登録'!C15&amp;" "&amp;'②男子登録'!D15</f>
        <v> </v>
      </c>
      <c r="E8" s="30" t="str">
        <f>'②男子登録'!E15&amp;" "&amp;'②男子登録'!F15</f>
        <v> </v>
      </c>
      <c r="F8" s="30">
        <f>IF(G8="","",'申込'!$C$7)</f>
      </c>
      <c r="G8" s="30">
        <f>IF('②男子登録'!G15="","",'②男子登録'!G15)</f>
      </c>
      <c r="H8" s="30">
        <f t="shared" si="1"/>
      </c>
    </row>
    <row r="9" spans="1:8" ht="13.5">
      <c r="A9" s="30">
        <f t="shared" si="2"/>
      </c>
      <c r="C9" s="30">
        <f t="shared" si="0"/>
      </c>
      <c r="D9" s="30" t="str">
        <f>'②男子登録'!C16&amp;" "&amp;'②男子登録'!D16</f>
        <v> </v>
      </c>
      <c r="E9" s="30" t="str">
        <f>'②男子登録'!E16&amp;" "&amp;'②男子登録'!F16</f>
        <v> </v>
      </c>
      <c r="F9" s="30">
        <f>IF(G9="","",'申込'!$C$7)</f>
      </c>
      <c r="G9" s="30">
        <f>IF('②男子登録'!G16="","",'②男子登録'!G16)</f>
      </c>
      <c r="H9" s="30">
        <f t="shared" si="1"/>
      </c>
    </row>
    <row r="10" spans="1:8" ht="13.5">
      <c r="A10" s="30">
        <f t="shared" si="2"/>
      </c>
      <c r="B10" s="35"/>
      <c r="C10" s="30">
        <f t="shared" si="0"/>
      </c>
      <c r="D10" s="30" t="str">
        <f>'②男子登録'!L9&amp;" "&amp;'②男子登録'!M9</f>
        <v> </v>
      </c>
      <c r="E10" s="30" t="str">
        <f>'②男子登録'!N9&amp;" "&amp;'②男子登録'!O9</f>
        <v> </v>
      </c>
      <c r="F10" s="30">
        <f>IF(G10="","",'申込'!$C$7)</f>
      </c>
      <c r="G10" s="30">
        <f>IF('②男子登録'!P9="","",'②男子登録'!P9)</f>
      </c>
      <c r="H10" s="30">
        <f t="shared" si="1"/>
      </c>
    </row>
    <row r="11" spans="1:8" ht="13.5">
      <c r="A11" s="30">
        <f t="shared" si="2"/>
      </c>
      <c r="B11" s="35"/>
      <c r="C11" s="30">
        <f t="shared" si="0"/>
      </c>
      <c r="D11" s="30" t="str">
        <f>'②男子登録'!L10&amp;" "&amp;'②男子登録'!M10</f>
        <v> </v>
      </c>
      <c r="E11" s="30" t="str">
        <f>'②男子登録'!N10&amp;" "&amp;'②男子登録'!O10</f>
        <v> </v>
      </c>
      <c r="F11" s="30">
        <f>IF(G11="","",'申込'!$C$7)</f>
      </c>
      <c r="G11" s="30">
        <f>IF('②男子登録'!P10="","",'②男子登録'!P10)</f>
      </c>
      <c r="H11" s="30">
        <f t="shared" si="1"/>
      </c>
    </row>
    <row r="12" spans="1:8" ht="13.5">
      <c r="A12" s="30">
        <f t="shared" si="2"/>
      </c>
      <c r="B12" s="35"/>
      <c r="C12" s="30">
        <f t="shared" si="0"/>
      </c>
      <c r="D12" s="30" t="str">
        <f>'②男子登録'!L11&amp;" "&amp;'②男子登録'!M11</f>
        <v> </v>
      </c>
      <c r="E12" s="30" t="str">
        <f>'②男子登録'!N11&amp;" "&amp;'②男子登録'!O11</f>
        <v> </v>
      </c>
      <c r="F12" s="30">
        <f>IF(G12="","",'申込'!$C$7)</f>
      </c>
      <c r="G12" s="30">
        <f>IF('②男子登録'!P11="","",'②男子登録'!P11)</f>
      </c>
      <c r="H12" s="30">
        <f t="shared" si="1"/>
      </c>
    </row>
    <row r="13" spans="1:8" ht="13.5">
      <c r="A13" s="30">
        <f t="shared" si="2"/>
      </c>
      <c r="B13" s="35"/>
      <c r="C13" s="30">
        <f t="shared" si="0"/>
      </c>
      <c r="D13" s="30" t="str">
        <f>'②男子登録'!L12&amp;" "&amp;'②男子登録'!M12</f>
        <v> </v>
      </c>
      <c r="E13" s="30" t="str">
        <f>'②男子登録'!N12&amp;" "&amp;'②男子登録'!O12</f>
        <v> </v>
      </c>
      <c r="F13" s="30">
        <f>IF(G13="","",'申込'!$C$7)</f>
      </c>
      <c r="G13" s="30">
        <f>IF('②男子登録'!P12="","",'②男子登録'!P12)</f>
      </c>
      <c r="H13" s="30">
        <f t="shared" si="1"/>
      </c>
    </row>
    <row r="14" spans="1:8" ht="13.5">
      <c r="A14" s="30">
        <f t="shared" si="2"/>
      </c>
      <c r="B14" s="35"/>
      <c r="C14" s="30">
        <f t="shared" si="0"/>
      </c>
      <c r="D14" s="30" t="str">
        <f>'②男子登録'!L13&amp;" "&amp;'②男子登録'!M13</f>
        <v> </v>
      </c>
      <c r="E14" s="30" t="str">
        <f>'②男子登録'!N13&amp;" "&amp;'②男子登録'!O13</f>
        <v> </v>
      </c>
      <c r="F14" s="30">
        <f>IF(G14="","",'申込'!$C$7)</f>
      </c>
      <c r="G14" s="30">
        <f>IF('②男子登録'!P13="","",'②男子登録'!P13)</f>
      </c>
      <c r="H14" s="30">
        <f t="shared" si="1"/>
      </c>
    </row>
    <row r="15" spans="1:8" ht="13.5">
      <c r="A15" s="30">
        <f t="shared" si="2"/>
      </c>
      <c r="B15" s="35"/>
      <c r="C15" s="30">
        <f t="shared" si="0"/>
      </c>
      <c r="D15" s="30" t="str">
        <f>'②男子登録'!L14&amp;" "&amp;'②男子登録'!M14</f>
        <v> </v>
      </c>
      <c r="E15" s="30" t="str">
        <f>'②男子登録'!N14&amp;" "&amp;'②男子登録'!O14</f>
        <v> </v>
      </c>
      <c r="F15" s="30">
        <f>IF(G15="","",'申込'!$C$7)</f>
      </c>
      <c r="G15" s="30">
        <f>IF('②男子登録'!P14="","",'②男子登録'!P14)</f>
      </c>
      <c r="H15" s="30">
        <f t="shared" si="1"/>
      </c>
    </row>
    <row r="16" spans="1:8" ht="13.5">
      <c r="A16" s="30">
        <f t="shared" si="2"/>
      </c>
      <c r="B16" s="35"/>
      <c r="C16" s="30">
        <f t="shared" si="0"/>
      </c>
      <c r="D16" s="30" t="str">
        <f>'②男子登録'!L15&amp;" "&amp;'②男子登録'!M15</f>
        <v> </v>
      </c>
      <c r="E16" s="30" t="str">
        <f>'②男子登録'!N15&amp;" "&amp;'②男子登録'!O15</f>
        <v> </v>
      </c>
      <c r="F16" s="30">
        <f>IF(G16="","",'申込'!$C$7)</f>
      </c>
      <c r="G16" s="30">
        <f>IF('②男子登録'!P15="","",'②男子登録'!P15)</f>
      </c>
      <c r="H16" s="30">
        <f t="shared" si="1"/>
      </c>
    </row>
    <row r="17" spans="1:8" ht="13.5">
      <c r="A17" s="30">
        <f t="shared" si="2"/>
      </c>
      <c r="B17" s="35"/>
      <c r="C17" s="30">
        <f t="shared" si="0"/>
      </c>
      <c r="D17" s="30" t="str">
        <f>'②男子登録'!L16&amp;" "&amp;'②男子登録'!M16</f>
        <v> </v>
      </c>
      <c r="E17" s="30" t="str">
        <f>'②男子登録'!N16&amp;" "&amp;'②男子登録'!O16</f>
        <v> </v>
      </c>
      <c r="F17" s="30">
        <f>IF(G17="","",'申込'!$C$7)</f>
      </c>
      <c r="G17" s="30">
        <f>IF('②男子登録'!P16="","",'②男子登録'!P16)</f>
      </c>
      <c r="H17" s="30">
        <f t="shared" si="1"/>
      </c>
    </row>
    <row r="18" spans="1:8" ht="13.5">
      <c r="A18" s="30">
        <f t="shared" si="2"/>
      </c>
      <c r="C18" s="30">
        <f t="shared" si="0"/>
      </c>
      <c r="D18" s="30" t="str">
        <f>'ロード登録'!C7&amp;" "&amp;'ロード登録'!D7</f>
        <v> </v>
      </c>
      <c r="E18" s="30" t="str">
        <f>'ロード登録'!E7&amp;" "&amp;'ロード登録'!F7</f>
        <v> </v>
      </c>
      <c r="F18" s="30">
        <f>IF(G18="","",'申込'!$C$7)</f>
      </c>
      <c r="G18" s="30">
        <f>IF('ロード登録'!G7="","",'ロード登録'!G7)</f>
      </c>
      <c r="H18" s="30">
        <f t="shared" si="1"/>
      </c>
    </row>
    <row r="19" spans="1:8" ht="13.5">
      <c r="A19" s="30">
        <f t="shared" si="2"/>
      </c>
      <c r="C19" s="30">
        <f t="shared" si="0"/>
      </c>
      <c r="D19" s="30" t="str">
        <f>'ロード登録'!C8&amp;" "&amp;'ロード登録'!D8</f>
        <v> </v>
      </c>
      <c r="E19" s="30" t="str">
        <f>'ロード登録'!E8&amp;" "&amp;'ロード登録'!F8</f>
        <v> </v>
      </c>
      <c r="F19" s="30">
        <f>IF(G19="","",'申込'!$C$7)</f>
      </c>
      <c r="G19" s="30">
        <f>IF('ロード登録'!G8="","",'ロード登録'!G8)</f>
      </c>
      <c r="H19" s="30">
        <f t="shared" si="1"/>
      </c>
    </row>
    <row r="20" spans="1:8" ht="13.5">
      <c r="A20" s="30">
        <f t="shared" si="2"/>
      </c>
      <c r="C20" s="30">
        <f t="shared" si="0"/>
      </c>
      <c r="D20" s="30" t="str">
        <f>'ロード登録'!C9&amp;" "&amp;'ロード登録'!D9</f>
        <v> </v>
      </c>
      <c r="E20" s="30" t="str">
        <f>'ロード登録'!E9&amp;" "&amp;'ロード登録'!F9</f>
        <v> </v>
      </c>
      <c r="F20" s="30">
        <f>IF(G20="","",'申込'!$C$7)</f>
      </c>
      <c r="G20" s="30">
        <f>IF('ロード登録'!G9="","",'ロード登録'!G9)</f>
      </c>
      <c r="H20" s="30">
        <f t="shared" si="1"/>
      </c>
    </row>
    <row r="21" spans="1:8" ht="13.5">
      <c r="A21" s="30">
        <f t="shared" si="2"/>
      </c>
      <c r="C21" s="30">
        <f t="shared" si="0"/>
      </c>
      <c r="D21" s="30" t="str">
        <f>'ロード登録'!C10&amp;" "&amp;'ロード登録'!D10</f>
        <v> </v>
      </c>
      <c r="E21" s="30" t="str">
        <f>'ロード登録'!E10&amp;" "&amp;'ロード登録'!F10</f>
        <v> </v>
      </c>
      <c r="F21" s="30">
        <f>IF(G21="","",'申込'!$C$7)</f>
      </c>
      <c r="G21" s="30">
        <f>IF('ロード登録'!G10="","",'ロード登録'!G10)</f>
      </c>
      <c r="H21" s="30">
        <f t="shared" si="1"/>
      </c>
    </row>
    <row r="22" spans="1:8" ht="13.5">
      <c r="A22" s="30">
        <f t="shared" si="2"/>
      </c>
      <c r="C22" s="30">
        <f t="shared" si="0"/>
      </c>
      <c r="D22" s="30" t="str">
        <f>'ロード登録'!C11&amp;" "&amp;'ロード登録'!D11</f>
        <v> </v>
      </c>
      <c r="E22" s="30" t="str">
        <f>'ロード登録'!E11&amp;" "&amp;'ロード登録'!F11</f>
        <v> </v>
      </c>
      <c r="F22" s="30">
        <f>IF(G22="","",'申込'!$C$7)</f>
      </c>
      <c r="G22" s="30">
        <f>IF('ロード登録'!G11="","",'ロード登録'!G11)</f>
      </c>
      <c r="H22" s="30">
        <f t="shared" si="1"/>
      </c>
    </row>
    <row r="23" spans="1:8" ht="13.5">
      <c r="A23" s="30">
        <f t="shared" si="2"/>
      </c>
      <c r="C23" s="30">
        <f t="shared" si="0"/>
      </c>
      <c r="D23" s="30" t="str">
        <f>'ロード登録'!C12&amp;" "&amp;'ロード登録'!D12</f>
        <v> </v>
      </c>
      <c r="E23" s="30" t="str">
        <f>'ロード登録'!E12&amp;" "&amp;'ロード登録'!F12</f>
        <v> </v>
      </c>
      <c r="F23" s="30">
        <f>IF(G23="","",'申込'!$C$7)</f>
      </c>
      <c r="G23" s="30">
        <f>IF('ロード登録'!G12="","",'ロード登録'!G12)</f>
      </c>
      <c r="H23" s="30">
        <f t="shared" si="1"/>
      </c>
    </row>
    <row r="24" spans="1:8" ht="13.5">
      <c r="A24" s="30">
        <f t="shared" si="2"/>
      </c>
      <c r="C24" s="30">
        <f t="shared" si="0"/>
      </c>
      <c r="D24" s="30" t="str">
        <f>'ロード登録'!C13&amp;" "&amp;'ロード登録'!D13</f>
        <v> </v>
      </c>
      <c r="E24" s="30" t="str">
        <f>'ロード登録'!E13&amp;" "&amp;'ロード登録'!F13</f>
        <v> </v>
      </c>
      <c r="F24" s="30">
        <f>IF(G24="","",'申込'!$C$7)</f>
      </c>
      <c r="G24" s="30">
        <f>IF('ロード登録'!G13="","",'ロード登録'!G13)</f>
      </c>
      <c r="H24" s="30">
        <f t="shared" si="1"/>
      </c>
    </row>
    <row r="25" spans="1:8" ht="13.5">
      <c r="A25" s="30">
        <f t="shared" si="2"/>
      </c>
      <c r="C25" s="30">
        <f t="shared" si="0"/>
      </c>
      <c r="D25" s="30" t="str">
        <f>'ロード登録'!C14&amp;" "&amp;'ロード登録'!D14</f>
        <v> </v>
      </c>
      <c r="E25" s="30" t="str">
        <f>'ロード登録'!E14&amp;" "&amp;'ロード登録'!F14</f>
        <v> </v>
      </c>
      <c r="F25" s="30">
        <f>IF(G25="","",'申込'!$C$7)</f>
      </c>
      <c r="G25" s="30">
        <f>IF('ロード登録'!G14="","",'ロード登録'!G14)</f>
      </c>
      <c r="H25" s="30">
        <f t="shared" si="1"/>
      </c>
    </row>
    <row r="26" spans="1:8" ht="13.5">
      <c r="A26" s="30">
        <f t="shared" si="2"/>
      </c>
      <c r="C26" s="30">
        <f t="shared" si="0"/>
      </c>
      <c r="D26" s="30" t="str">
        <f>'ロード登録'!C15&amp;" "&amp;'ロード登録'!D15</f>
        <v> </v>
      </c>
      <c r="E26" s="30" t="str">
        <f>'ロード登録'!E15&amp;" "&amp;'ロード登録'!F15</f>
        <v> </v>
      </c>
      <c r="F26" s="30">
        <f>IF(G26="","",'申込'!$C$7)</f>
      </c>
      <c r="G26" s="30">
        <f>IF('ロード登録'!G15="","",'ロード登録'!G15)</f>
      </c>
      <c r="H26" s="30">
        <f t="shared" si="1"/>
      </c>
    </row>
    <row r="27" spans="1:8" ht="13.5">
      <c r="A27" s="30">
        <f t="shared" si="2"/>
      </c>
      <c r="C27" s="30">
        <f t="shared" si="0"/>
      </c>
      <c r="D27" s="30" t="str">
        <f>'ロード登録'!C16&amp;" "&amp;'ロード登録'!D16</f>
        <v> </v>
      </c>
      <c r="E27" s="30" t="str">
        <f>'ロード登録'!E16&amp;" "&amp;'ロード登録'!F16</f>
        <v> </v>
      </c>
      <c r="F27" s="30">
        <f>IF(G27="","",'申込'!$C$7)</f>
      </c>
      <c r="G27" s="30">
        <f>IF('ロード登録'!G16="","",'ロード登録'!G16)</f>
      </c>
      <c r="H27" s="30">
        <f t="shared" si="1"/>
      </c>
    </row>
    <row r="28" spans="1:8" ht="13.5">
      <c r="A28" s="30">
        <f t="shared" si="2"/>
      </c>
      <c r="C28" s="30">
        <f t="shared" si="0"/>
      </c>
      <c r="D28" s="30" t="str">
        <f>'ロード登録'!C17&amp;" "&amp;'ロード登録'!D17</f>
        <v> </v>
      </c>
      <c r="E28" s="30" t="str">
        <f>'ロード登録'!E17&amp;" "&amp;'ロード登録'!F17</f>
        <v> </v>
      </c>
      <c r="F28" s="30">
        <f>IF(G28="","",'申込'!$C$7)</f>
      </c>
      <c r="G28" s="30">
        <f>IF('ロード登録'!G17="","",'ロード登録'!G17)</f>
      </c>
      <c r="H28" s="30">
        <f t="shared" si="1"/>
      </c>
    </row>
    <row r="29" spans="1:8" ht="13.5">
      <c r="A29" s="30">
        <f t="shared" si="2"/>
      </c>
      <c r="C29" s="30">
        <f aca="true" t="shared" si="3" ref="C29:C67">IF(G29="","",1)</f>
      </c>
      <c r="D29" s="30" t="str">
        <f>'ロード登録'!C18&amp;" "&amp;'ロード登録'!D18</f>
        <v> </v>
      </c>
      <c r="E29" s="30" t="str">
        <f>'ロード登録'!E18&amp;" "&amp;'ロード登録'!F18</f>
        <v> </v>
      </c>
      <c r="F29" s="30">
        <f>IF(G29="","",'申込'!$C$7)</f>
      </c>
      <c r="G29" s="30">
        <f>IF('ロード登録'!G18="","",'ロード登録'!G18)</f>
      </c>
      <c r="H29" s="30">
        <f t="shared" si="1"/>
      </c>
    </row>
    <row r="30" spans="1:8" ht="13.5">
      <c r="A30" s="30">
        <f aca="true" t="shared" si="4" ref="A30:A67">IF(OR($A$2="",G30=""),"",$A$2)</f>
      </c>
      <c r="C30" s="30">
        <f t="shared" si="3"/>
      </c>
      <c r="D30" s="30" t="str">
        <f>'ロード登録'!C19&amp;" "&amp;'ロード登録'!D19</f>
        <v> </v>
      </c>
      <c r="E30" s="30" t="str">
        <f>'ロード登録'!E19&amp;" "&amp;'ロード登録'!F19</f>
        <v> </v>
      </c>
      <c r="F30" s="30">
        <f>IF(G30="","",'申込'!$C$7)</f>
      </c>
      <c r="G30" s="30">
        <f>IF('ロード登録'!G19="","",'ロード登録'!G19)</f>
      </c>
      <c r="H30" s="30">
        <f t="shared" si="1"/>
      </c>
    </row>
    <row r="31" spans="1:8" ht="13.5">
      <c r="A31" s="30">
        <f t="shared" si="4"/>
      </c>
      <c r="C31" s="30">
        <f t="shared" si="3"/>
      </c>
      <c r="D31" s="30" t="str">
        <f>'ロード登録'!C20&amp;" "&amp;'ロード登録'!D20</f>
        <v> </v>
      </c>
      <c r="E31" s="30" t="str">
        <f>'ロード登録'!E20&amp;" "&amp;'ロード登録'!F20</f>
        <v> </v>
      </c>
      <c r="F31" s="30">
        <f>IF(G31="","",'申込'!$C$7)</f>
      </c>
      <c r="G31" s="30">
        <f>IF('ロード登録'!G20="","",'ロード登録'!G20)</f>
      </c>
      <c r="H31" s="30">
        <f t="shared" si="1"/>
      </c>
    </row>
    <row r="32" spans="1:8" ht="13.5">
      <c r="A32" s="30">
        <f t="shared" si="4"/>
      </c>
      <c r="C32" s="30">
        <f t="shared" si="3"/>
      </c>
      <c r="D32" s="30" t="str">
        <f>'ロード登録'!C21&amp;" "&amp;'ロード登録'!D21</f>
        <v> </v>
      </c>
      <c r="E32" s="30" t="str">
        <f>'ロード登録'!E21&amp;" "&amp;'ロード登録'!F21</f>
        <v> </v>
      </c>
      <c r="F32" s="30">
        <f>IF(G32="","",'申込'!$C$7)</f>
      </c>
      <c r="G32" s="30">
        <f>IF('ロード登録'!G21="","",'ロード登録'!G21)</f>
      </c>
      <c r="H32" s="30">
        <f t="shared" si="1"/>
      </c>
    </row>
    <row r="33" spans="1:8" ht="13.5">
      <c r="A33" s="30">
        <f t="shared" si="4"/>
      </c>
      <c r="C33" s="30">
        <f t="shared" si="3"/>
      </c>
      <c r="D33" s="30" t="str">
        <f>'ロード登録'!C22&amp;" "&amp;'ロード登録'!D22</f>
        <v> </v>
      </c>
      <c r="E33" s="30" t="str">
        <f>'ロード登録'!E22&amp;" "&amp;'ロード登録'!F22</f>
        <v> </v>
      </c>
      <c r="F33" s="30">
        <f>IF(G33="","",'申込'!$C$7)</f>
      </c>
      <c r="G33" s="30">
        <f>IF('ロード登録'!G22="","",'ロード登録'!G22)</f>
      </c>
      <c r="H33" s="30">
        <f t="shared" si="1"/>
      </c>
    </row>
    <row r="34" spans="1:8" ht="13.5">
      <c r="A34" s="30">
        <f t="shared" si="4"/>
      </c>
      <c r="C34" s="30">
        <f t="shared" si="3"/>
      </c>
      <c r="D34" s="30" t="str">
        <f>'ロード登録'!C23&amp;" "&amp;'ロード登録'!D23</f>
        <v> </v>
      </c>
      <c r="E34" s="30" t="str">
        <f>'ロード登録'!E23&amp;" "&amp;'ロード登録'!F23</f>
        <v> </v>
      </c>
      <c r="F34" s="30">
        <f>IF(G34="","",'申込'!$C$7)</f>
      </c>
      <c r="G34" s="30">
        <f>IF('ロード登録'!G23="","",'ロード登録'!G23)</f>
      </c>
      <c r="H34" s="30">
        <f t="shared" si="1"/>
      </c>
    </row>
    <row r="35" spans="1:8" ht="13.5">
      <c r="A35" s="30">
        <f t="shared" si="4"/>
      </c>
      <c r="C35" s="30">
        <f t="shared" si="3"/>
      </c>
      <c r="D35" s="30" t="str">
        <f>'ロード登録'!C24&amp;" "&amp;'ロード登録'!D24</f>
        <v> </v>
      </c>
      <c r="E35" s="30" t="str">
        <f>'ロード登録'!E24&amp;" "&amp;'ロード登録'!F24</f>
        <v> </v>
      </c>
      <c r="F35" s="30">
        <f>IF(G35="","",'申込'!$C$7)</f>
      </c>
      <c r="G35" s="30">
        <f>IF('ロード登録'!G24="","",'ロード登録'!G24)</f>
      </c>
      <c r="H35" s="30">
        <f t="shared" si="1"/>
      </c>
    </row>
    <row r="36" spans="1:8" ht="13.5">
      <c r="A36" s="30">
        <f t="shared" si="4"/>
      </c>
      <c r="C36" s="30">
        <f t="shared" si="3"/>
      </c>
      <c r="D36" s="30" t="str">
        <f>'ロード登録'!C25&amp;" "&amp;'ロード登録'!D25</f>
        <v> </v>
      </c>
      <c r="E36" s="30" t="str">
        <f>'ロード登録'!E25&amp;" "&amp;'ロード登録'!F25</f>
        <v> </v>
      </c>
      <c r="F36" s="30">
        <f>IF(G36="","",'申込'!$C$7)</f>
      </c>
      <c r="G36" s="30">
        <f>IF('ロード登録'!G25="","",'ロード登録'!G25)</f>
      </c>
      <c r="H36" s="30">
        <f t="shared" si="1"/>
      </c>
    </row>
    <row r="37" spans="1:8" ht="13.5">
      <c r="A37" s="30">
        <f t="shared" si="4"/>
      </c>
      <c r="C37" s="30">
        <f t="shared" si="3"/>
      </c>
      <c r="D37" s="30" t="str">
        <f>'ロード登録'!C26&amp;" "&amp;'ロード登録'!D26</f>
        <v> </v>
      </c>
      <c r="E37" s="30" t="str">
        <f>'ロード登録'!E26&amp;" "&amp;'ロード登録'!F26</f>
        <v> </v>
      </c>
      <c r="F37" s="30">
        <f>IF(G37="","",'申込'!$C$7)</f>
      </c>
      <c r="G37" s="30">
        <f>IF('ロード登録'!G26="","",'ロード登録'!G26)</f>
      </c>
      <c r="H37" s="30">
        <f t="shared" si="1"/>
      </c>
    </row>
    <row r="38" spans="1:8" ht="13.5">
      <c r="A38" s="30">
        <f t="shared" si="4"/>
      </c>
      <c r="C38" s="30">
        <f t="shared" si="3"/>
      </c>
      <c r="D38" s="30" t="str">
        <f>'ロード登録'!C27&amp;" "&amp;'ロード登録'!D27</f>
        <v> </v>
      </c>
      <c r="E38" s="30" t="str">
        <f>'ロード登録'!E27&amp;" "&amp;'ロード登録'!F27</f>
        <v> </v>
      </c>
      <c r="F38" s="30">
        <f>IF(G38="","",'申込'!$C$7)</f>
      </c>
      <c r="G38" s="30">
        <f>IF('ロード登録'!G27="","",'ロード登録'!G27)</f>
      </c>
      <c r="H38" s="30">
        <f t="shared" si="1"/>
      </c>
    </row>
    <row r="39" spans="1:8" ht="13.5">
      <c r="A39" s="30">
        <f t="shared" si="4"/>
      </c>
      <c r="C39" s="30">
        <f t="shared" si="3"/>
      </c>
      <c r="D39" s="30" t="str">
        <f>'ロード登録'!C28&amp;" "&amp;'ロード登録'!D28</f>
        <v> </v>
      </c>
      <c r="E39" s="30" t="str">
        <f>'ロード登録'!E28&amp;" "&amp;'ロード登録'!F28</f>
        <v> </v>
      </c>
      <c r="F39" s="30">
        <f>IF(G39="","",'申込'!$C$7)</f>
      </c>
      <c r="G39" s="30">
        <f>IF('ロード登録'!G28="","",'ロード登録'!G28)</f>
      </c>
      <c r="H39" s="30">
        <f t="shared" si="1"/>
      </c>
    </row>
    <row r="40" spans="1:8" ht="13.5">
      <c r="A40" s="30">
        <f t="shared" si="4"/>
      </c>
      <c r="C40" s="30">
        <f t="shared" si="3"/>
      </c>
      <c r="D40" s="30" t="str">
        <f>'ロード登録'!C29&amp;" "&amp;'ロード登録'!D29</f>
        <v> </v>
      </c>
      <c r="E40" s="30" t="str">
        <f>'ロード登録'!E29&amp;" "&amp;'ロード登録'!F29</f>
        <v> </v>
      </c>
      <c r="F40" s="30">
        <f>IF(G40="","",'申込'!$C$7)</f>
      </c>
      <c r="G40" s="30">
        <f>IF('ロード登録'!G29="","",'ロード登録'!G29)</f>
      </c>
      <c r="H40" s="30">
        <f t="shared" si="1"/>
      </c>
    </row>
    <row r="41" spans="1:8" ht="13.5">
      <c r="A41" s="30">
        <f t="shared" si="4"/>
      </c>
      <c r="C41" s="30">
        <f t="shared" si="3"/>
      </c>
      <c r="D41" s="30" t="str">
        <f>'ロード登録'!C30&amp;" "&amp;'ロード登録'!D30</f>
        <v> </v>
      </c>
      <c r="E41" s="30" t="str">
        <f>'ロード登録'!E30&amp;" "&amp;'ロード登録'!F30</f>
        <v> </v>
      </c>
      <c r="F41" s="30">
        <f>IF(G41="","",'申込'!$C$7)</f>
      </c>
      <c r="G41" s="30">
        <f>IF('ロード登録'!G30="","",'ロード登録'!G30)</f>
      </c>
      <c r="H41" s="30">
        <f t="shared" si="1"/>
      </c>
    </row>
    <row r="42" spans="1:8" ht="13.5">
      <c r="A42" s="30">
        <f t="shared" si="4"/>
      </c>
      <c r="C42" s="30">
        <f t="shared" si="3"/>
      </c>
      <c r="D42" s="30" t="str">
        <f>'ロード登録'!C31&amp;" "&amp;'ロード登録'!D31</f>
        <v> </v>
      </c>
      <c r="E42" s="30" t="str">
        <f>'ロード登録'!E31&amp;" "&amp;'ロード登録'!F31</f>
        <v> </v>
      </c>
      <c r="F42" s="30">
        <f>IF(G42="","",'申込'!$C$7)</f>
      </c>
      <c r="G42" s="30">
        <f>IF('ロード登録'!G31="","",'ロード登録'!G31)</f>
      </c>
      <c r="H42" s="30">
        <f t="shared" si="1"/>
      </c>
    </row>
    <row r="43" spans="1:8" ht="13.5">
      <c r="A43" s="30">
        <f t="shared" si="4"/>
      </c>
      <c r="C43" s="30">
        <f t="shared" si="3"/>
      </c>
      <c r="D43" s="30" t="str">
        <f>'ロード登録'!C32&amp;" "&amp;'ロード登録'!D32</f>
        <v> </v>
      </c>
      <c r="E43" s="30" t="str">
        <f>'ロード登録'!E32&amp;" "&amp;'ロード登録'!F32</f>
        <v> </v>
      </c>
      <c r="F43" s="30">
        <f>IF(G43="","",'申込'!$C$7)</f>
      </c>
      <c r="G43" s="30">
        <f>IF('ロード登録'!G32="","",'ロード登録'!G32)</f>
      </c>
      <c r="H43" s="30">
        <f t="shared" si="1"/>
      </c>
    </row>
    <row r="44" spans="1:8" ht="13.5">
      <c r="A44" s="30">
        <f t="shared" si="4"/>
      </c>
      <c r="C44" s="30">
        <f t="shared" si="3"/>
      </c>
      <c r="D44" s="30" t="str">
        <f>'ロード登録'!C33&amp;" "&amp;'ロード登録'!D33</f>
        <v> </v>
      </c>
      <c r="E44" s="30" t="str">
        <f>'ロード登録'!E33&amp;" "&amp;'ロード登録'!F33</f>
        <v> </v>
      </c>
      <c r="F44" s="30">
        <f>IF(G44="","",'申込'!$C$7)</f>
      </c>
      <c r="G44" s="30">
        <f>IF('ロード登録'!G33="","",'ロード登録'!G33)</f>
      </c>
      <c r="H44" s="30">
        <f t="shared" si="1"/>
      </c>
    </row>
    <row r="45" spans="1:8" ht="13.5">
      <c r="A45" s="30">
        <f t="shared" si="4"/>
      </c>
      <c r="C45" s="30">
        <f t="shared" si="3"/>
      </c>
      <c r="D45" s="30" t="str">
        <f>'ロード登録'!C34&amp;" "&amp;'ロード登録'!D34</f>
        <v> </v>
      </c>
      <c r="E45" s="30" t="str">
        <f>'ロード登録'!E34&amp;" "&amp;'ロード登録'!F34</f>
        <v> </v>
      </c>
      <c r="F45" s="30">
        <f>IF(G45="","",'申込'!$C$7)</f>
      </c>
      <c r="G45" s="30">
        <f>IF('ロード登録'!G34="","",'ロード登録'!G34)</f>
      </c>
      <c r="H45" s="30">
        <f t="shared" si="1"/>
      </c>
    </row>
    <row r="46" spans="1:8" ht="13.5">
      <c r="A46" s="30">
        <f t="shared" si="4"/>
      </c>
      <c r="C46" s="30">
        <f t="shared" si="3"/>
      </c>
      <c r="D46" s="30" t="str">
        <f>'ロード登録'!C35&amp;" "&amp;'ロード登録'!D35</f>
        <v> </v>
      </c>
      <c r="E46" s="30" t="str">
        <f>'ロード登録'!E35&amp;" "&amp;'ロード登録'!F35</f>
        <v> </v>
      </c>
      <c r="F46" s="30">
        <f>IF(G46="","",'申込'!$C$7)</f>
      </c>
      <c r="G46" s="30">
        <f>IF('ロード登録'!G35="","",'ロード登録'!G35)</f>
      </c>
      <c r="H46" s="30">
        <f t="shared" si="1"/>
      </c>
    </row>
    <row r="47" spans="1:8" ht="13.5">
      <c r="A47" s="30">
        <f t="shared" si="4"/>
      </c>
      <c r="C47" s="30">
        <f t="shared" si="3"/>
      </c>
      <c r="D47" s="30" t="str">
        <f>'ロード登録'!C36&amp;" "&amp;'ロード登録'!D36</f>
        <v> </v>
      </c>
      <c r="E47" s="30" t="str">
        <f>'ロード登録'!E36&amp;" "&amp;'ロード登録'!F36</f>
        <v> </v>
      </c>
      <c r="F47" s="30">
        <f>IF(G47="","",'申込'!$C$7)</f>
      </c>
      <c r="G47" s="30">
        <f>IF('ロード登録'!G36="","",'ロード登録'!G36)</f>
      </c>
      <c r="H47" s="30">
        <f t="shared" si="1"/>
      </c>
    </row>
    <row r="48" spans="1:8" ht="13.5">
      <c r="A48" s="30">
        <f t="shared" si="4"/>
      </c>
      <c r="C48" s="30">
        <f t="shared" si="3"/>
      </c>
      <c r="D48" s="30" t="str">
        <f>'ロード登録'!C37&amp;" "&amp;'ロード登録'!D37</f>
        <v> </v>
      </c>
      <c r="E48" s="30" t="str">
        <f>'ロード登録'!E37&amp;" "&amp;'ロード登録'!F37</f>
        <v> </v>
      </c>
      <c r="F48" s="30">
        <f>IF(G48="","",'申込'!$C$7)</f>
      </c>
      <c r="G48" s="30">
        <f>IF('ロード登録'!G37="","",'ロード登録'!G37)</f>
      </c>
      <c r="H48" s="30">
        <f t="shared" si="1"/>
      </c>
    </row>
    <row r="49" spans="1:8" ht="13.5">
      <c r="A49" s="30">
        <f t="shared" si="4"/>
      </c>
      <c r="C49" s="30">
        <f t="shared" si="3"/>
      </c>
      <c r="D49" s="30" t="str">
        <f>'ロード登録'!C38&amp;" "&amp;'ロード登録'!D38</f>
        <v> </v>
      </c>
      <c r="E49" s="30" t="str">
        <f>'ロード登録'!E38&amp;" "&amp;'ロード登録'!F38</f>
        <v> </v>
      </c>
      <c r="F49" s="30">
        <f>IF(G49="","",'申込'!$C$7)</f>
      </c>
      <c r="G49" s="30">
        <f>IF('ロード登録'!G38="","",'ロード登録'!G38)</f>
      </c>
      <c r="H49" s="30">
        <f t="shared" si="1"/>
      </c>
    </row>
    <row r="50" spans="1:8" ht="13.5">
      <c r="A50" s="30">
        <f t="shared" si="4"/>
      </c>
      <c r="C50" s="30">
        <f t="shared" si="3"/>
      </c>
      <c r="D50" s="30" t="str">
        <f>'ロード登録'!C39&amp;" "&amp;'ロード登録'!D39</f>
        <v> </v>
      </c>
      <c r="E50" s="30" t="str">
        <f>'ロード登録'!E39&amp;" "&amp;'ロード登録'!F39</f>
        <v> </v>
      </c>
      <c r="F50" s="30">
        <f>IF(G50="","",'申込'!$C$7)</f>
      </c>
      <c r="G50" s="30">
        <f>IF('ロード登録'!G39="","",'ロード登録'!G39)</f>
      </c>
      <c r="H50" s="30">
        <f t="shared" si="1"/>
      </c>
    </row>
    <row r="51" spans="1:8" ht="13.5">
      <c r="A51" s="30">
        <f t="shared" si="4"/>
      </c>
      <c r="C51" s="30">
        <f t="shared" si="3"/>
      </c>
      <c r="D51" s="30" t="str">
        <f>'ロード登録'!C40&amp;" "&amp;'ロード登録'!D40</f>
        <v> </v>
      </c>
      <c r="E51" s="30" t="str">
        <f>'ロード登録'!E40&amp;" "&amp;'ロード登録'!F40</f>
        <v> </v>
      </c>
      <c r="F51" s="30">
        <f>IF(G51="","",'申込'!$C$7)</f>
      </c>
      <c r="G51" s="30">
        <f>IF('ロード登録'!G40="","",'ロード登録'!G40)</f>
      </c>
      <c r="H51" s="30">
        <f t="shared" si="1"/>
      </c>
    </row>
    <row r="52" spans="1:8" ht="13.5">
      <c r="A52" s="30">
        <f t="shared" si="4"/>
      </c>
      <c r="C52" s="30">
        <f t="shared" si="3"/>
      </c>
      <c r="D52" s="30" t="str">
        <f>'ロード登録'!C41&amp;" "&amp;'ロード登録'!D41</f>
        <v> </v>
      </c>
      <c r="E52" s="30" t="str">
        <f>'ロード登録'!E41&amp;" "&amp;'ロード登録'!F41</f>
        <v> </v>
      </c>
      <c r="F52" s="30">
        <f>IF(G52="","",'申込'!$C$7)</f>
      </c>
      <c r="G52" s="30">
        <f>IF('ロード登録'!G41="","",'ロード登録'!G41)</f>
      </c>
      <c r="H52" s="30">
        <f t="shared" si="1"/>
      </c>
    </row>
    <row r="53" spans="1:8" ht="13.5">
      <c r="A53" s="30">
        <f t="shared" si="4"/>
      </c>
      <c r="C53" s="30">
        <f t="shared" si="3"/>
      </c>
      <c r="D53" s="30" t="str">
        <f>'ロード登録'!C42&amp;" "&amp;'ロード登録'!D42</f>
        <v> </v>
      </c>
      <c r="E53" s="30" t="str">
        <f>'ロード登録'!E42&amp;" "&amp;'ロード登録'!F42</f>
        <v> </v>
      </c>
      <c r="F53" s="30">
        <f>IF(G53="","",'申込'!$C$7)</f>
      </c>
      <c r="G53" s="30">
        <f>IF('ロード登録'!G42="","",'ロード登録'!G42)</f>
      </c>
      <c r="H53" s="30">
        <f t="shared" si="1"/>
      </c>
    </row>
    <row r="54" spans="1:8" ht="13.5">
      <c r="A54" s="30">
        <f t="shared" si="4"/>
      </c>
      <c r="C54" s="30">
        <f t="shared" si="3"/>
      </c>
      <c r="D54" s="30" t="str">
        <f>'ロード登録'!C43&amp;" "&amp;'ロード登録'!D43</f>
        <v> </v>
      </c>
      <c r="E54" s="30" t="str">
        <f>'ロード登録'!E43&amp;" "&amp;'ロード登録'!F43</f>
        <v> </v>
      </c>
      <c r="F54" s="30">
        <f>IF(G54="","",'申込'!$C$7)</f>
      </c>
      <c r="G54" s="30">
        <f>IF('ロード登録'!G43="","",'ロード登録'!G43)</f>
      </c>
      <c r="H54" s="30">
        <f t="shared" si="1"/>
      </c>
    </row>
    <row r="55" spans="1:8" ht="13.5">
      <c r="A55" s="30">
        <f t="shared" si="4"/>
      </c>
      <c r="C55" s="30">
        <f t="shared" si="3"/>
      </c>
      <c r="D55" s="30" t="str">
        <f>'ロード登録'!C44&amp;" "&amp;'ロード登録'!D44</f>
        <v> </v>
      </c>
      <c r="E55" s="30" t="str">
        <f>'ロード登録'!E44&amp;" "&amp;'ロード登録'!F44</f>
        <v> </v>
      </c>
      <c r="F55" s="30">
        <f>IF(G55="","",'申込'!$C$7)</f>
      </c>
      <c r="G55" s="30">
        <f>IF('ロード登録'!G44="","",'ロード登録'!G44)</f>
      </c>
      <c r="H55" s="30">
        <f t="shared" si="1"/>
      </c>
    </row>
    <row r="56" spans="1:8" ht="13.5">
      <c r="A56" s="30">
        <f t="shared" si="4"/>
      </c>
      <c r="C56" s="30">
        <f t="shared" si="3"/>
      </c>
      <c r="D56" s="30" t="str">
        <f>'ロード登録'!C45&amp;" "&amp;'ロード登録'!D45</f>
        <v> </v>
      </c>
      <c r="E56" s="30" t="str">
        <f>'ロード登録'!E45&amp;" "&amp;'ロード登録'!F45</f>
        <v> </v>
      </c>
      <c r="F56" s="30">
        <f>IF(G56="","",'申込'!$C$7)</f>
      </c>
      <c r="G56" s="30">
        <f>IF('ロード登録'!G45="","",'ロード登録'!G45)</f>
      </c>
      <c r="H56" s="30">
        <f t="shared" si="1"/>
      </c>
    </row>
    <row r="57" spans="1:8" ht="13.5">
      <c r="A57" s="30">
        <f t="shared" si="4"/>
      </c>
      <c r="C57" s="30">
        <f t="shared" si="3"/>
      </c>
      <c r="D57" s="30" t="str">
        <f>'ロード登録'!C46&amp;" "&amp;'ロード登録'!D46</f>
        <v> </v>
      </c>
      <c r="E57" s="30" t="str">
        <f>'ロード登録'!E46&amp;" "&amp;'ロード登録'!F46</f>
        <v> </v>
      </c>
      <c r="F57" s="30">
        <f>IF(G57="","",'申込'!$C$7)</f>
      </c>
      <c r="G57" s="30">
        <f>IF('ロード登録'!G46="","",'ロード登録'!G46)</f>
      </c>
      <c r="H57" s="30">
        <f t="shared" si="1"/>
      </c>
    </row>
    <row r="58" spans="1:8" ht="13.5">
      <c r="A58" s="30">
        <f t="shared" si="4"/>
      </c>
      <c r="C58" s="30">
        <f t="shared" si="3"/>
      </c>
      <c r="D58" s="30" t="str">
        <f>'ロード登録'!C47&amp;" "&amp;'ロード登録'!D47</f>
        <v> </v>
      </c>
      <c r="E58" s="30" t="str">
        <f>'ロード登録'!E47&amp;" "&amp;'ロード登録'!F47</f>
        <v> </v>
      </c>
      <c r="F58" s="30">
        <f>IF(G58="","",'申込'!$C$7)</f>
      </c>
      <c r="G58" s="30">
        <f>IF('ロード登録'!G47="","",'ロード登録'!G47)</f>
      </c>
      <c r="H58" s="30">
        <f t="shared" si="1"/>
      </c>
    </row>
    <row r="59" spans="1:8" ht="13.5">
      <c r="A59" s="30">
        <f t="shared" si="4"/>
      </c>
      <c r="C59" s="30">
        <f t="shared" si="3"/>
      </c>
      <c r="D59" s="30" t="str">
        <f>'ロード登録'!C48&amp;" "&amp;'ロード登録'!D48</f>
        <v> </v>
      </c>
      <c r="E59" s="30" t="str">
        <f>'ロード登録'!E48&amp;" "&amp;'ロード登録'!F48</f>
        <v> </v>
      </c>
      <c r="F59" s="30">
        <f>IF(G59="","",'申込'!$C$7)</f>
      </c>
      <c r="G59" s="30">
        <f>IF('ロード登録'!G48="","",'ロード登録'!G48)</f>
      </c>
      <c r="H59" s="30">
        <f t="shared" si="1"/>
      </c>
    </row>
    <row r="60" spans="1:8" ht="13.5">
      <c r="A60" s="30">
        <f t="shared" si="4"/>
      </c>
      <c r="C60" s="30">
        <f t="shared" si="3"/>
      </c>
      <c r="D60" s="30" t="str">
        <f>'ロード登録'!C49&amp;" "&amp;'ロード登録'!D49</f>
        <v> </v>
      </c>
      <c r="E60" s="30" t="str">
        <f>'ロード登録'!E49&amp;" "&amp;'ロード登録'!F49</f>
        <v> </v>
      </c>
      <c r="F60" s="30">
        <f>IF(G60="","",'申込'!$C$7)</f>
      </c>
      <c r="G60" s="30">
        <f>IF('ロード登録'!G49="","",'ロード登録'!G49)</f>
      </c>
      <c r="H60" s="30">
        <f t="shared" si="1"/>
      </c>
    </row>
    <row r="61" spans="1:8" ht="13.5">
      <c r="A61" s="30">
        <f t="shared" si="4"/>
      </c>
      <c r="C61" s="30">
        <f t="shared" si="3"/>
      </c>
      <c r="D61" s="30" t="str">
        <f>'ロード登録'!C50&amp;" "&amp;'ロード登録'!D50</f>
        <v> </v>
      </c>
      <c r="E61" s="30" t="str">
        <f>'ロード登録'!E50&amp;" "&amp;'ロード登録'!F50</f>
        <v> </v>
      </c>
      <c r="F61" s="30">
        <f>IF(G61="","",'申込'!$C$7)</f>
      </c>
      <c r="G61" s="30">
        <f>IF('ロード登録'!G50="","",'ロード登録'!G50)</f>
      </c>
      <c r="H61" s="30">
        <f t="shared" si="1"/>
      </c>
    </row>
    <row r="62" spans="1:8" ht="13.5">
      <c r="A62" s="30">
        <f t="shared" si="4"/>
      </c>
      <c r="C62" s="30">
        <f t="shared" si="3"/>
      </c>
      <c r="D62" s="30" t="str">
        <f>'ロード登録'!C51&amp;" "&amp;'ロード登録'!D51</f>
        <v> </v>
      </c>
      <c r="E62" s="30" t="str">
        <f>'ロード登録'!E51&amp;" "&amp;'ロード登録'!F51</f>
        <v> </v>
      </c>
      <c r="F62" s="30">
        <f>IF(G62="","",'申込'!$C$7)</f>
      </c>
      <c r="G62" s="30">
        <f>IF('ロード登録'!G51="","",'ロード登録'!G51)</f>
      </c>
      <c r="H62" s="30">
        <f t="shared" si="1"/>
      </c>
    </row>
    <row r="63" spans="1:8" ht="13.5">
      <c r="A63" s="30">
        <f t="shared" si="4"/>
      </c>
      <c r="C63" s="30">
        <f t="shared" si="3"/>
      </c>
      <c r="D63" s="30" t="str">
        <f>'ロード登録'!C52&amp;" "&amp;'ロード登録'!D52</f>
        <v> </v>
      </c>
      <c r="E63" s="30" t="str">
        <f>'ロード登録'!E52&amp;" "&amp;'ロード登録'!F52</f>
        <v> </v>
      </c>
      <c r="F63" s="30">
        <f>IF(G63="","",'申込'!$C$7)</f>
      </c>
      <c r="G63" s="30">
        <f>IF('ロード登録'!G52="","",'ロード登録'!G52)</f>
      </c>
      <c r="H63" s="30">
        <f t="shared" si="1"/>
      </c>
    </row>
    <row r="64" spans="1:8" ht="13.5">
      <c r="A64" s="30">
        <f t="shared" si="4"/>
      </c>
      <c r="C64" s="30">
        <f t="shared" si="3"/>
      </c>
      <c r="D64" s="30" t="str">
        <f>'ロード登録'!C53&amp;" "&amp;'ロード登録'!D53</f>
        <v> </v>
      </c>
      <c r="E64" s="30" t="str">
        <f>'ロード登録'!E53&amp;" "&amp;'ロード登録'!F53</f>
        <v> </v>
      </c>
      <c r="F64" s="30">
        <f>IF(G64="","",'申込'!$C$7)</f>
      </c>
      <c r="G64" s="30">
        <f>IF('ロード登録'!G53="","",'ロード登録'!G53)</f>
      </c>
      <c r="H64" s="30">
        <f t="shared" si="1"/>
      </c>
    </row>
    <row r="65" spans="1:8" ht="13.5">
      <c r="A65" s="30">
        <f t="shared" si="4"/>
      </c>
      <c r="C65" s="30">
        <f t="shared" si="3"/>
      </c>
      <c r="D65" s="30" t="str">
        <f>'ロード登録'!C54&amp;" "&amp;'ロード登録'!D54</f>
        <v> </v>
      </c>
      <c r="E65" s="30" t="str">
        <f>'ロード登録'!E54&amp;" "&amp;'ロード登録'!F54</f>
        <v> </v>
      </c>
      <c r="F65" s="30">
        <f>IF(G65="","",'申込'!$C$7)</f>
      </c>
      <c r="G65" s="30">
        <f>IF('ロード登録'!G54="","",'ロード登録'!G54)</f>
      </c>
      <c r="H65" s="30">
        <f>IF(G65="","","中学3km")</f>
      </c>
    </row>
    <row r="66" spans="1:8" ht="13.5">
      <c r="A66" s="30">
        <f t="shared" si="4"/>
      </c>
      <c r="C66" s="30">
        <f t="shared" si="3"/>
      </c>
      <c r="D66" s="30" t="str">
        <f>'ロード登録'!C55&amp;" "&amp;'ロード登録'!D55</f>
        <v> </v>
      </c>
      <c r="E66" s="30" t="str">
        <f>'ロード登録'!E55&amp;" "&amp;'ロード登録'!F55</f>
        <v> </v>
      </c>
      <c r="F66" s="30">
        <f>IF(G66="","",'申込'!$C$7)</f>
      </c>
      <c r="G66" s="30">
        <f>IF('ロード登録'!G55="","",'ロード登録'!G55)</f>
      </c>
      <c r="H66" s="30">
        <f>IF(G66="","","中学3km")</f>
      </c>
    </row>
    <row r="67" spans="1:8" ht="13.5">
      <c r="A67" s="30">
        <f t="shared" si="4"/>
      </c>
      <c r="C67" s="30">
        <f t="shared" si="3"/>
      </c>
      <c r="D67" s="30" t="str">
        <f>'ロード登録'!C56&amp;" "&amp;'ロード登録'!D56</f>
        <v> </v>
      </c>
      <c r="E67" s="30" t="str">
        <f>'ロード登録'!E56&amp;" "&amp;'ロード登録'!F56</f>
        <v> </v>
      </c>
      <c r="F67" s="30">
        <f>IF(G67="","",'申込'!$C$7)</f>
      </c>
      <c r="G67" s="30">
        <f>IF('ロード登録'!G56="","",'ロード登録'!G56)</f>
      </c>
      <c r="H67" s="30">
        <f>IF(G67="","","中学3km")</f>
      </c>
    </row>
  </sheetData>
  <sheetProtection password="CC4F" sheet="1" objects="1" scenarios="1"/>
  <conditionalFormatting sqref="D10:D67">
    <cfRule type="expression" priority="7" dxfId="11" stopIfTrue="1">
      <formula>COUNTIF($D$2:$D$67,D10)&gt;1</formula>
    </cfRule>
  </conditionalFormatting>
  <conditionalFormatting sqref="D2:D9">
    <cfRule type="expression" priority="9" dxfId="12" stopIfTrue="1">
      <formula>COUNTIF($D$2:$D$67,D2)&gt;1</formula>
    </cfRule>
  </conditionalFormatting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D5" sqref="D5"/>
    </sheetView>
  </sheetViews>
  <sheetFormatPr defaultColWidth="9.00390625" defaultRowHeight="13.5"/>
  <cols>
    <col min="1" max="1" width="6.125" style="30" customWidth="1"/>
    <col min="2" max="11" width="23.75390625" style="30" customWidth="1"/>
    <col min="12" max="16384" width="9.00390625" style="30" customWidth="1"/>
  </cols>
  <sheetData>
    <row r="1" ht="13.5">
      <c r="A1" s="30" t="s">
        <v>43</v>
      </c>
    </row>
    <row r="2" spans="1:11" ht="13.5">
      <c r="A2" s="30" t="s">
        <v>11</v>
      </c>
      <c r="B2" s="30" t="s">
        <v>12</v>
      </c>
      <c r="C2" s="30" t="s">
        <v>13</v>
      </c>
      <c r="D2" s="30" t="s">
        <v>83</v>
      </c>
      <c r="E2" s="30" t="s">
        <v>84</v>
      </c>
      <c r="F2" s="30" t="s">
        <v>85</v>
      </c>
      <c r="G2" s="30" t="s">
        <v>86</v>
      </c>
      <c r="H2" s="30" t="s">
        <v>87</v>
      </c>
      <c r="I2" s="30" t="s">
        <v>88</v>
      </c>
      <c r="J2" s="30" t="s">
        <v>89</v>
      </c>
      <c r="K2" s="30" t="s">
        <v>90</v>
      </c>
    </row>
    <row r="3" spans="2:11" ht="13.5">
      <c r="B3" s="30">
        <f>IF('②男子登録'!C5="","",IF('申込'!$D$12&gt;=2,'申込'!$C$6&amp;"A",'申込'!$C$6))</f>
      </c>
      <c r="C3" s="30" t="str">
        <f>'②男子登録'!$E8&amp;" "&amp;'②男子登録'!$F8</f>
        <v> </v>
      </c>
      <c r="D3" s="30" t="str">
        <f>'②男子登録'!$E9&amp;" "&amp;'②男子登録'!$F9</f>
        <v> </v>
      </c>
      <c r="E3" s="30" t="str">
        <f>'②男子登録'!$E10&amp;" "&amp;'②男子登録'!$F10</f>
        <v> </v>
      </c>
      <c r="F3" s="30" t="str">
        <f>'②男子登録'!$E11&amp;" "&amp;'②男子登録'!$F11</f>
        <v> </v>
      </c>
      <c r="G3" s="30" t="str">
        <f>'②男子登録'!$E12&amp;" "&amp;'②男子登録'!$F12</f>
        <v> </v>
      </c>
      <c r="H3" s="30" t="str">
        <f>'②男子登録'!$E13&amp;" "&amp;'②男子登録'!$F13</f>
        <v> </v>
      </c>
      <c r="I3" s="30" t="str">
        <f>'②男子登録'!$E14&amp;" "&amp;'②男子登録'!$F14</f>
        <v> </v>
      </c>
      <c r="J3" s="30" t="str">
        <f>'②男子登録'!$E15&amp;" "&amp;'②男子登録'!$F15</f>
        <v> </v>
      </c>
      <c r="K3" s="30" t="str">
        <f>'②男子登録'!$E16&amp;" "&amp;'②男子登録'!$F16</f>
        <v> </v>
      </c>
    </row>
    <row r="4" spans="1:11" ht="13.5">
      <c r="A4" s="30">
        <f>IF('⑥男子オーダー表'!A7="","",'⑥男子オーダー表'!A7)</f>
      </c>
      <c r="B4" s="30">
        <f>IF('②男子登録'!C5="","",'②男子登録'!C5)</f>
      </c>
      <c r="C4" s="30" t="str">
        <f>'②男子登録'!$C8&amp;" "&amp;'②男子登録'!$D8</f>
        <v> </v>
      </c>
      <c r="D4" s="30" t="str">
        <f>'②男子登録'!$C9&amp;" "&amp;'②男子登録'!$D9&amp;'②男子登録'!$G9</f>
        <v> </v>
      </c>
      <c r="E4" s="30" t="str">
        <f>'②男子登録'!$C10&amp;" "&amp;'②男子登録'!$D10&amp;'②男子登録'!$G10</f>
        <v> </v>
      </c>
      <c r="F4" s="30" t="str">
        <f>'②男子登録'!$C11&amp;" "&amp;'②男子登録'!$D11&amp;'②男子登録'!$G11</f>
        <v> </v>
      </c>
      <c r="G4" s="30" t="str">
        <f>'②男子登録'!$C12&amp;" "&amp;'②男子登録'!$D12&amp;'②男子登録'!$G12</f>
        <v> </v>
      </c>
      <c r="H4" s="30" t="str">
        <f>'②男子登録'!$C13&amp;" "&amp;'②男子登録'!$D13&amp;'②男子登録'!$G13</f>
        <v> </v>
      </c>
      <c r="I4" s="30" t="str">
        <f>'②男子登録'!$C14&amp;" "&amp;'②男子登録'!$D14&amp;'②男子登録'!$G14</f>
        <v> </v>
      </c>
      <c r="J4" s="30" t="str">
        <f>'②男子登録'!$C15&amp;" "&amp;'②男子登録'!$D15&amp;'②男子登録'!$G15</f>
        <v> </v>
      </c>
      <c r="K4" s="30" t="str">
        <f>'②男子登録'!$C16&amp;" "&amp;'②男子登録'!$D16&amp;'②男子登録'!$G16</f>
        <v> </v>
      </c>
    </row>
    <row r="5" spans="2:11" ht="13.5">
      <c r="B5" s="30">
        <f>IF('②男子登録'!L5="","",IF('申込'!$D$12&gt;=2,'申込'!$C$6&amp;"B",'申込'!$C$6))</f>
      </c>
      <c r="C5" s="30" t="str">
        <f>'②男子登録'!$N8&amp;" "&amp;'②男子登録'!$O8</f>
        <v> </v>
      </c>
      <c r="D5" s="30" t="str">
        <f>'②男子登録'!$N9&amp;" "&amp;'②男子登録'!$O9</f>
        <v> </v>
      </c>
      <c r="E5" s="30" t="str">
        <f>'②男子登録'!$N10&amp;" "&amp;'②男子登録'!$O10</f>
        <v> </v>
      </c>
      <c r="F5" s="30" t="str">
        <f>'②男子登録'!$N11&amp;" "&amp;'②男子登録'!$O11</f>
        <v> </v>
      </c>
      <c r="G5" s="30" t="str">
        <f>'②男子登録'!$N12&amp;" "&amp;'②男子登録'!$O12</f>
        <v> </v>
      </c>
      <c r="H5" s="30" t="str">
        <f>'②男子登録'!$N13&amp;" "&amp;'②男子登録'!$O13</f>
        <v> </v>
      </c>
      <c r="I5" s="30" t="str">
        <f>'②男子登録'!$N14&amp;" "&amp;'②男子登録'!$O14</f>
        <v> </v>
      </c>
      <c r="J5" s="30" t="str">
        <f>'②男子登録'!$N15&amp;" "&amp;'②男子登録'!$O15</f>
        <v> </v>
      </c>
      <c r="K5" s="30" t="str">
        <f>'②男子登録'!$N16&amp;" "&amp;'②男子登録'!$O16</f>
        <v> </v>
      </c>
    </row>
    <row r="6" spans="1:11" ht="13.5">
      <c r="A6" s="30">
        <f>IF('⑥男子オーダー表'!H7="","",'⑥男子オーダー表'!H7)</f>
      </c>
      <c r="B6" s="30">
        <f>IF('②男子登録'!L5="","",'②男子登録'!L5)</f>
      </c>
      <c r="C6" s="30" t="str">
        <f>'②男子登録'!$L8&amp;" "&amp;'②男子登録'!$M8</f>
        <v> </v>
      </c>
      <c r="D6" s="30" t="str">
        <f>'②男子登録'!$L9&amp;" "&amp;'②男子登録'!$M9&amp;'②男子登録'!$P9</f>
        <v> </v>
      </c>
      <c r="E6" s="30" t="str">
        <f>'②男子登録'!$L10&amp;" "&amp;'②男子登録'!$M10&amp;'②男子登録'!$P10</f>
        <v> </v>
      </c>
      <c r="F6" s="30" t="str">
        <f>'②男子登録'!$L11&amp;" "&amp;'②男子登録'!$M11&amp;'②男子登録'!$P11</f>
        <v> </v>
      </c>
      <c r="G6" s="30" t="str">
        <f>'②男子登録'!$L12&amp;" "&amp;'②男子登録'!$M12&amp;'②男子登録'!$P12</f>
        <v> </v>
      </c>
      <c r="H6" s="30" t="str">
        <f>'②男子登録'!$L13&amp;" "&amp;'②男子登録'!$M13&amp;'②男子登録'!$P13</f>
        <v> </v>
      </c>
      <c r="I6" s="30" t="str">
        <f>'②男子登録'!$L14&amp;" "&amp;'②男子登録'!$M14&amp;'②男子登録'!$P14</f>
        <v> </v>
      </c>
      <c r="J6" s="30" t="str">
        <f>'②男子登録'!$L15&amp;" "&amp;'②男子登録'!$M15&amp;'②男子登録'!$P15</f>
        <v> </v>
      </c>
      <c r="K6" s="30" t="str">
        <f>'②男子登録'!$L16&amp;" "&amp;'②男子登録'!$M16&amp;'②男子登録'!$P16</f>
        <v> </v>
      </c>
    </row>
    <row r="9" ht="13.5">
      <c r="A9" s="30" t="s">
        <v>44</v>
      </c>
    </row>
    <row r="10" spans="1:11" ht="13.5">
      <c r="A10" s="30" t="s">
        <v>11</v>
      </c>
      <c r="B10" s="30" t="s">
        <v>39</v>
      </c>
      <c r="C10" s="30" t="s">
        <v>13</v>
      </c>
      <c r="D10" s="30" t="s">
        <v>83</v>
      </c>
      <c r="E10" s="30" t="s">
        <v>84</v>
      </c>
      <c r="F10" s="30" t="s">
        <v>85</v>
      </c>
      <c r="G10" s="30" t="s">
        <v>86</v>
      </c>
      <c r="H10" s="30" t="s">
        <v>87</v>
      </c>
      <c r="I10" s="30" t="s">
        <v>88</v>
      </c>
      <c r="J10" s="30" t="s">
        <v>89</v>
      </c>
      <c r="K10" s="30" t="s">
        <v>90</v>
      </c>
    </row>
    <row r="11" spans="2:11" ht="13.5">
      <c r="B11" s="30">
        <f>IF('②女子登録'!C5="","",IF('申込'!$D$13&gt;=2,'申込'!$C$6&amp;"A",'申込'!$C$6))</f>
      </c>
      <c r="C11" s="30" t="str">
        <f>'②女子登録'!$E8&amp;" "&amp;'②女子登録'!$F8</f>
        <v> </v>
      </c>
      <c r="D11" s="30" t="str">
        <f>'②女子登録'!$E9&amp;" "&amp;'②女子登録'!$F9</f>
        <v> </v>
      </c>
      <c r="E11" s="30" t="str">
        <f>'②女子登録'!$E10&amp;" "&amp;'②女子登録'!$F10</f>
        <v> </v>
      </c>
      <c r="F11" s="30" t="str">
        <f>'②女子登録'!$E11&amp;" "&amp;'②女子登録'!$F11</f>
        <v> </v>
      </c>
      <c r="G11" s="30" t="str">
        <f>'②女子登録'!$E12&amp;" "&amp;'②女子登録'!$F12</f>
        <v> </v>
      </c>
      <c r="H11" s="30" t="str">
        <f>'②女子登録'!$E13&amp;" "&amp;'②女子登録'!$F13</f>
        <v> </v>
      </c>
      <c r="I11" s="30" t="str">
        <f>'②女子登録'!$E14&amp;" "&amp;'②女子登録'!$F14</f>
        <v> </v>
      </c>
      <c r="J11" s="30" t="str">
        <f>'②女子登録'!$E15&amp;" "&amp;'②女子登録'!$F15</f>
        <v> </v>
      </c>
      <c r="K11" s="30" t="str">
        <f>'②女子登録'!$E16&amp;" "&amp;'②女子登録'!$F16</f>
        <v> </v>
      </c>
    </row>
    <row r="12" spans="1:11" ht="13.5">
      <c r="A12" s="30">
        <f>IF('⑥女子オーダー表'!A7="","",'⑥女子オーダー表'!A7)</f>
      </c>
      <c r="B12" s="30">
        <f>IF('②女子登録'!C5="","",'②女子登録'!C5)</f>
      </c>
      <c r="C12" s="30" t="str">
        <f>'②女子登録'!$C8&amp;" "&amp;'②女子登録'!$D8</f>
        <v> </v>
      </c>
      <c r="D12" s="30" t="str">
        <f>'②女子登録'!$C9&amp;" "&amp;'②女子登録'!$D9&amp;'②女子登録'!$G9</f>
        <v> </v>
      </c>
      <c r="E12" s="30" t="str">
        <f>'②女子登録'!$C10&amp;" "&amp;'②女子登録'!$D10&amp;'②女子登録'!$G10</f>
        <v> </v>
      </c>
      <c r="F12" s="30" t="str">
        <f>'②女子登録'!$C11&amp;" "&amp;'②女子登録'!$D11&amp;'②女子登録'!$G11</f>
        <v> </v>
      </c>
      <c r="G12" s="30" t="str">
        <f>'②女子登録'!$C12&amp;" "&amp;'②女子登録'!$D12&amp;'②女子登録'!$G12</f>
        <v> </v>
      </c>
      <c r="H12" s="30" t="str">
        <f>'②女子登録'!$C13&amp;" "&amp;'②女子登録'!$D13&amp;'②女子登録'!$G13</f>
        <v> </v>
      </c>
      <c r="I12" s="30" t="str">
        <f>'②女子登録'!$C14&amp;" "&amp;'②女子登録'!$D14&amp;'②女子登録'!$G14</f>
        <v> </v>
      </c>
      <c r="J12" s="30" t="str">
        <f>'②女子登録'!$C15&amp;" "&amp;'②女子登録'!$D15&amp;'②女子登録'!$G15</f>
        <v> </v>
      </c>
      <c r="K12" s="30" t="str">
        <f>'②女子登録'!$C16&amp;" "&amp;'②女子登録'!$D16&amp;'②女子登録'!$G16</f>
        <v> </v>
      </c>
    </row>
    <row r="13" spans="2:11" ht="13.5">
      <c r="B13" s="30">
        <f>IF('②女子登録'!L5="","",IF('申込'!$D$13&gt;=2,'申込'!$C$6&amp;"B",'申込'!$C$6))</f>
      </c>
      <c r="C13" s="30" t="str">
        <f>'②女子登録'!$N8&amp;" "&amp;'②女子登録'!$O8</f>
        <v> </v>
      </c>
      <c r="D13" s="30" t="str">
        <f>'②女子登録'!$N9&amp;" "&amp;'②女子登録'!$O9</f>
        <v> </v>
      </c>
      <c r="E13" s="30" t="str">
        <f>'②女子登録'!$N10&amp;" "&amp;'②女子登録'!$O10</f>
        <v> </v>
      </c>
      <c r="F13" s="30" t="str">
        <f>'②女子登録'!$N11&amp;" "&amp;'②女子登録'!$O11</f>
        <v> </v>
      </c>
      <c r="G13" s="30" t="str">
        <f>'②女子登録'!$N12&amp;" "&amp;'②女子登録'!$O12</f>
        <v> </v>
      </c>
      <c r="H13" s="30" t="str">
        <f>'②女子登録'!$N13&amp;" "&amp;'②女子登録'!$O13</f>
        <v> </v>
      </c>
      <c r="I13" s="30" t="str">
        <f>'②女子登録'!$N14&amp;" "&amp;'②女子登録'!$O14</f>
        <v> </v>
      </c>
      <c r="J13" s="30" t="str">
        <f>'②女子登録'!$N15&amp;" "&amp;'②女子登録'!$O15</f>
        <v> </v>
      </c>
      <c r="K13" s="30" t="str">
        <f>'②女子登録'!$N16&amp;" "&amp;'②女子登録'!$O16</f>
        <v> </v>
      </c>
    </row>
    <row r="14" spans="1:11" ht="13.5">
      <c r="A14" s="30">
        <f>IF('⑥女子オーダー表'!H7="","",'⑥女子オーダー表'!H7)</f>
      </c>
      <c r="B14" s="30">
        <f>IF('②女子登録'!L5="","",'②女子登録'!L5)</f>
      </c>
      <c r="C14" s="30" t="str">
        <f>'②女子登録'!$L8&amp;" "&amp;'②女子登録'!$M8</f>
        <v> </v>
      </c>
      <c r="D14" s="30" t="str">
        <f>'②女子登録'!$L9&amp;" "&amp;'②女子登録'!$M9&amp;'②女子登録'!$P9</f>
        <v> </v>
      </c>
      <c r="E14" s="30" t="str">
        <f>'②女子登録'!$L10&amp;" "&amp;'②女子登録'!$M10&amp;'②女子登録'!$P10</f>
        <v> </v>
      </c>
      <c r="F14" s="30" t="str">
        <f>'②女子登録'!$L11&amp;" "&amp;'②女子登録'!$M11&amp;'②女子登録'!$P11</f>
        <v> </v>
      </c>
      <c r="G14" s="30" t="str">
        <f>'②女子登録'!$L12&amp;" "&amp;'②女子登録'!$M12&amp;'②女子登録'!$P12</f>
        <v> </v>
      </c>
      <c r="H14" s="30" t="str">
        <f>'②女子登録'!$L13&amp;" "&amp;'②女子登録'!$M13&amp;'②女子登録'!$P13</f>
        <v> </v>
      </c>
      <c r="I14" s="30" t="str">
        <f>'②女子登録'!$L14&amp;" "&amp;'②女子登録'!$M14&amp;'②女子登録'!$P14</f>
        <v> </v>
      </c>
      <c r="J14" s="30" t="str">
        <f>'②女子登録'!$L15&amp;" "&amp;'②女子登録'!$M15&amp;'②女子登録'!$P15</f>
        <v> </v>
      </c>
      <c r="K14" s="30" t="str">
        <f>'②女子登録'!$L16&amp;" "&amp;'②女子登録'!$M16&amp;'②女子登録'!$P16</f>
        <v> </v>
      </c>
    </row>
  </sheetData>
  <sheetProtection password="CC4F" sheet="1"/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56"/>
  <sheetViews>
    <sheetView showGridLines="0" zoomScalePageLayoutView="0" workbookViewId="0" topLeftCell="A1">
      <selection activeCell="E10" sqref="E10"/>
    </sheetView>
  </sheetViews>
  <sheetFormatPr defaultColWidth="9.00390625" defaultRowHeight="13.5"/>
  <cols>
    <col min="1" max="1" width="1.625" style="1" customWidth="1"/>
    <col min="2" max="2" width="4.625" style="28" customWidth="1"/>
    <col min="3" max="4" width="9.00390625" style="1" customWidth="1"/>
    <col min="5" max="5" width="9.00390625" style="28" customWidth="1"/>
    <col min="6" max="6" width="4.625" style="28" customWidth="1"/>
    <col min="7" max="7" width="12.625" style="28" customWidth="1"/>
    <col min="8" max="8" width="2.625" style="1" customWidth="1"/>
    <col min="9" max="9" width="4.625" style="28" customWidth="1"/>
    <col min="10" max="11" width="9.00390625" style="1" customWidth="1"/>
    <col min="12" max="12" width="9.00390625" style="28" customWidth="1"/>
    <col min="13" max="13" width="4.625" style="28" customWidth="1"/>
    <col min="14" max="14" width="12.625" style="28" customWidth="1"/>
    <col min="15" max="16384" width="9.00390625" style="1" customWidth="1"/>
  </cols>
  <sheetData>
    <row r="2" spans="2:14" ht="18.75">
      <c r="B2" s="75" t="s">
        <v>41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4" spans="2:14" ht="19.5" customHeight="1">
      <c r="B4" s="77" t="s">
        <v>30</v>
      </c>
      <c r="C4" s="78"/>
      <c r="D4" s="78"/>
      <c r="E4" s="78"/>
      <c r="F4" s="78"/>
      <c r="G4" s="79"/>
      <c r="I4" s="77" t="s">
        <v>31</v>
      </c>
      <c r="J4" s="78"/>
      <c r="K4" s="78"/>
      <c r="L4" s="78"/>
      <c r="M4" s="78"/>
      <c r="N4" s="79"/>
    </row>
    <row r="5" spans="2:14" ht="12.75" customHeight="1">
      <c r="B5" s="73" t="s">
        <v>40</v>
      </c>
      <c r="C5" s="81" t="s">
        <v>10</v>
      </c>
      <c r="D5" s="82"/>
      <c r="E5" s="73" t="s">
        <v>107</v>
      </c>
      <c r="F5" s="73" t="s">
        <v>4</v>
      </c>
      <c r="G5" s="73" t="s">
        <v>61</v>
      </c>
      <c r="I5" s="73" t="s">
        <v>40</v>
      </c>
      <c r="J5" s="81" t="s">
        <v>10</v>
      </c>
      <c r="K5" s="82"/>
      <c r="L5" s="73" t="s">
        <v>107</v>
      </c>
      <c r="M5" s="73" t="s">
        <v>4</v>
      </c>
      <c r="N5" s="73" t="s">
        <v>61</v>
      </c>
    </row>
    <row r="6" spans="2:14" ht="12.75" customHeight="1">
      <c r="B6" s="80"/>
      <c r="C6" s="83"/>
      <c r="D6" s="84"/>
      <c r="E6" s="80"/>
      <c r="F6" s="74"/>
      <c r="G6" s="74"/>
      <c r="I6" s="80"/>
      <c r="J6" s="83"/>
      <c r="K6" s="84"/>
      <c r="L6" s="80"/>
      <c r="M6" s="74"/>
      <c r="N6" s="74"/>
    </row>
    <row r="7" spans="2:14" ht="19.5" customHeight="1">
      <c r="B7" s="6">
        <v>1</v>
      </c>
      <c r="C7" s="85" t="str">
        <f>IF(LEN('ロード登録'!$C7)+LEN('ロード登録'!$D7)&gt;=5,'ロード登録'!$C7&amp;'ロード登録'!$D7,IF(LEN('ロード登録'!$C7)+LEN('ロード登録'!$D7)=4,'ロード登録'!$C7&amp;"　"&amp;'ロード登録'!$D7,IF(LEN('ロード登録'!$C7)+LEN('ロード登録'!$D7)=3,'ロード登録'!$C7&amp;"　　"&amp;'ロード登録'!$D7,'ロード登録'!$C7&amp;"　　　"&amp;'ロード登録'!$D7)))</f>
        <v>　　　</v>
      </c>
      <c r="D7" s="86"/>
      <c r="E7" s="34">
        <f>IF(AND('ロード登録'!C7="",'ロード登録'!D7=""),"",'申込'!$C$7)</f>
      </c>
      <c r="F7" s="34">
        <f>IF('ロード登録'!G7="","",'ロード登録'!G7&amp;"年")</f>
      </c>
      <c r="G7" s="34">
        <f>IF('ロード登録'!H7="","",IF(LEN('ロード登録'!H7)=3," "&amp;MID('ロード登録'!H7,1,1)&amp;"分"&amp;MID('ロード登録'!H7,2,2)&amp;"秒",IF(LEN('ロード登録'!H7)=4,MID('ロード登録'!H7,1,2)&amp;"分"&amp;MID('ロード登録'!H7,3,2)&amp;"秒","")))</f>
      </c>
      <c r="I7" s="6">
        <v>1</v>
      </c>
      <c r="J7" s="85" t="str">
        <f>IF(LEN('ロード登録'!$K7)+LEN('ロード登録'!$L7)&gt;=5,'ロード登録'!$K7&amp;'ロード登録'!$L7,IF(LEN('ロード登録'!$K7)+LEN('ロード登録'!$L7)=4,'ロード登録'!$K7&amp;"　"&amp;'ロード登録'!$L7,IF(LEN('ロード登録'!$K7)+LEN('ロード登録'!$L7)=3,'ロード登録'!$K7&amp;"　　"&amp;'ロード登録'!$L7,'ロード登録'!$K7&amp;"　　　"&amp;'ロード登録'!$L7)))</f>
        <v>　　　</v>
      </c>
      <c r="K7" s="86"/>
      <c r="L7" s="34">
        <f>IF(AND('ロード登録'!K7="",'ロード登録'!L7=""),"",'申込'!$C$7)</f>
      </c>
      <c r="M7" s="34">
        <f>IF('ロード登録'!O7="","",'ロード登録'!O7&amp;"年")</f>
      </c>
      <c r="N7" s="34">
        <f>IF('ロード登録'!P7="","",IF(LEN('ロード登録'!P7)=3," "&amp;MID('ロード登録'!P7,1,1)&amp;"分"&amp;MID('ロード登録'!P7,2,2)&amp;"秒",IF(LEN('ロード登録'!P7)=4,MID('ロード登録'!P7,1,2)&amp;"分"&amp;MID('ロード登録'!P7,3,2)&amp;"秒","")))</f>
      </c>
    </row>
    <row r="8" spans="2:14" ht="19.5" customHeight="1">
      <c r="B8" s="6">
        <v>2</v>
      </c>
      <c r="C8" s="85" t="str">
        <f>IF(LEN('ロード登録'!$C8)+LEN('ロード登録'!$D8)&gt;=5,'ロード登録'!$C8&amp;'ロード登録'!$D8,IF(LEN('ロード登録'!$C8)+LEN('ロード登録'!$D8)=4,'ロード登録'!$C8&amp;"　"&amp;'ロード登録'!$D8,IF(LEN('ロード登録'!$C8)+LEN('ロード登録'!$D8)=3,'ロード登録'!$C8&amp;"　　"&amp;'ロード登録'!$D8,'ロード登録'!$C8&amp;"　　　"&amp;'ロード登録'!$D8)))</f>
        <v>　　　</v>
      </c>
      <c r="D8" s="86"/>
      <c r="E8" s="34">
        <f>IF(AND('ロード登録'!C8="",'ロード登録'!D8=""),"",'申込'!$C$7)</f>
      </c>
      <c r="F8" s="34">
        <f>IF('ロード登録'!G8="","",'ロード登録'!G8&amp;"年")</f>
      </c>
      <c r="G8" s="34">
        <f>IF('ロード登録'!H8="","",IF(LEN('ロード登録'!H8)=3," "&amp;MID('ロード登録'!H8,1,1)&amp;"分"&amp;MID('ロード登録'!H8,2,2)&amp;"秒",IF(LEN('ロード登録'!H8)=4,MID('ロード登録'!H8,1,2)&amp;"分"&amp;MID('ロード登録'!H8,3,2)&amp;"秒","")))</f>
      </c>
      <c r="I8" s="6">
        <v>2</v>
      </c>
      <c r="J8" s="85" t="str">
        <f>IF(LEN('ロード登録'!$K8)+LEN('ロード登録'!$L8)&gt;=5,'ロード登録'!$K8&amp;'ロード登録'!$L8,IF(LEN('ロード登録'!$K8)+LEN('ロード登録'!$L8)=4,'ロード登録'!$K8&amp;"　"&amp;'ロード登録'!$L8,IF(LEN('ロード登録'!$K8)+LEN('ロード登録'!$L8)=3,'ロード登録'!$K8&amp;"　　"&amp;'ロード登録'!$L8,'ロード登録'!$K8&amp;"　　　"&amp;'ロード登録'!$L8)))</f>
        <v>　　　</v>
      </c>
      <c r="K8" s="86"/>
      <c r="L8" s="34">
        <f>IF(AND('ロード登録'!K8="",'ロード登録'!L8=""),"",'申込'!$C$7)</f>
      </c>
      <c r="M8" s="34">
        <f>IF('ロード登録'!O8="","",'ロード登録'!O8&amp;"年")</f>
      </c>
      <c r="N8" s="34">
        <f>IF('ロード登録'!P8="","",IF(LEN('ロード登録'!P8)=3," "&amp;MID('ロード登録'!P8,1,1)&amp;"分"&amp;MID('ロード登録'!P8,2,2)&amp;"秒",IF(LEN('ロード登録'!P8)=4,MID('ロード登録'!P8,1,2)&amp;"分"&amp;MID('ロード登録'!P8,3,2)&amp;"秒","")))</f>
      </c>
    </row>
    <row r="9" spans="2:14" ht="19.5" customHeight="1">
      <c r="B9" s="6">
        <v>3</v>
      </c>
      <c r="C9" s="85" t="str">
        <f>IF(LEN('ロード登録'!$C9)+LEN('ロード登録'!$D9)&gt;=5,'ロード登録'!$C9&amp;'ロード登録'!$D9,IF(LEN('ロード登録'!$C9)+LEN('ロード登録'!$D9)=4,'ロード登録'!$C9&amp;"　"&amp;'ロード登録'!$D9,IF(LEN('ロード登録'!$C9)+LEN('ロード登録'!$D9)=3,'ロード登録'!$C9&amp;"　　"&amp;'ロード登録'!$D9,'ロード登録'!$C9&amp;"　　　"&amp;'ロード登録'!$D9)))</f>
        <v>　　　</v>
      </c>
      <c r="D9" s="86"/>
      <c r="E9" s="34">
        <f>IF(AND('ロード登録'!C9="",'ロード登録'!D9=""),"",'申込'!$C$7)</f>
      </c>
      <c r="F9" s="34">
        <f>IF('ロード登録'!G9="","",'ロード登録'!G9&amp;"年")</f>
      </c>
      <c r="G9" s="34">
        <f>IF('ロード登録'!H9="","",IF(LEN('ロード登録'!H9)=3," "&amp;MID('ロード登録'!H9,1,1)&amp;"分"&amp;MID('ロード登録'!H9,2,2)&amp;"秒",IF(LEN('ロード登録'!H9)=4,MID('ロード登録'!H9,1,2)&amp;"分"&amp;MID('ロード登録'!H9,3,2)&amp;"秒","")))</f>
      </c>
      <c r="I9" s="6">
        <v>3</v>
      </c>
      <c r="J9" s="85" t="str">
        <f>IF(LEN('ロード登録'!$K9)+LEN('ロード登録'!$L9)&gt;=5,'ロード登録'!$K9&amp;'ロード登録'!$L9,IF(LEN('ロード登録'!$K9)+LEN('ロード登録'!$L9)=4,'ロード登録'!$K9&amp;"　"&amp;'ロード登録'!$L9,IF(LEN('ロード登録'!$K9)+LEN('ロード登録'!$L9)=3,'ロード登録'!$K9&amp;"　　"&amp;'ロード登録'!$L9,'ロード登録'!$K9&amp;"　　　"&amp;'ロード登録'!$L9)))</f>
        <v>　　　</v>
      </c>
      <c r="K9" s="86"/>
      <c r="L9" s="34">
        <f>IF(AND('ロード登録'!K9="",'ロード登録'!L9=""),"",'申込'!$C$7)</f>
      </c>
      <c r="M9" s="34">
        <f>IF('ロード登録'!O9="","",'ロード登録'!O9&amp;"年")</f>
      </c>
      <c r="N9" s="34">
        <f>IF('ロード登録'!P9="","",IF(LEN('ロード登録'!P9)=3," "&amp;MID('ロード登録'!P9,1,1)&amp;"分"&amp;MID('ロード登録'!P9,2,2)&amp;"秒",IF(LEN('ロード登録'!P9)=4,MID('ロード登録'!P9,1,2)&amp;"分"&amp;MID('ロード登録'!P9,3,2)&amp;"秒","")))</f>
      </c>
    </row>
    <row r="10" spans="2:14" ht="19.5" customHeight="1">
      <c r="B10" s="6">
        <v>4</v>
      </c>
      <c r="C10" s="85" t="str">
        <f>IF(LEN('ロード登録'!$C10)+LEN('ロード登録'!$D10)&gt;=5,'ロード登録'!$C10&amp;'ロード登録'!$D10,IF(LEN('ロード登録'!$C10)+LEN('ロード登録'!$D10)=4,'ロード登録'!$C10&amp;"　"&amp;'ロード登録'!$D10,IF(LEN('ロード登録'!$C10)+LEN('ロード登録'!$D10)=3,'ロード登録'!$C10&amp;"　　"&amp;'ロード登録'!$D10,'ロード登録'!$C10&amp;"　　　"&amp;'ロード登録'!$D10)))</f>
        <v>　　　</v>
      </c>
      <c r="D10" s="86"/>
      <c r="E10" s="34">
        <f>IF(AND('ロード登録'!C10="",'ロード登録'!D10=""),"",'申込'!$C$7)</f>
      </c>
      <c r="F10" s="34">
        <f>IF('ロード登録'!G10="","",'ロード登録'!G10&amp;"年")</f>
      </c>
      <c r="G10" s="34">
        <f>IF('ロード登録'!H10="","",IF(LEN('ロード登録'!H10)=3," "&amp;MID('ロード登録'!H10,1,1)&amp;"分"&amp;MID('ロード登録'!H10,2,2)&amp;"秒",IF(LEN('ロード登録'!H10)=4,MID('ロード登録'!H10,1,2)&amp;"分"&amp;MID('ロード登録'!H10,3,2)&amp;"秒","")))</f>
      </c>
      <c r="I10" s="6">
        <v>4</v>
      </c>
      <c r="J10" s="85" t="str">
        <f>IF(LEN('ロード登録'!$K10)+LEN('ロード登録'!$L10)&gt;=5,'ロード登録'!$K10&amp;'ロード登録'!$L10,IF(LEN('ロード登録'!$K10)+LEN('ロード登録'!$L10)=4,'ロード登録'!$K10&amp;"　"&amp;'ロード登録'!$L10,IF(LEN('ロード登録'!$K10)+LEN('ロード登録'!$L10)=3,'ロード登録'!$K10&amp;"　　"&amp;'ロード登録'!$L10,'ロード登録'!$K10&amp;"　　　"&amp;'ロード登録'!$L10)))</f>
        <v>　　　</v>
      </c>
      <c r="K10" s="86"/>
      <c r="L10" s="34">
        <f>IF(AND('ロード登録'!K10="",'ロード登録'!L10=""),"",'申込'!$C$7)</f>
      </c>
      <c r="M10" s="34">
        <f>IF('ロード登録'!O10="","",'ロード登録'!O10&amp;"年")</f>
      </c>
      <c r="N10" s="34">
        <f>IF('ロード登録'!P10="","",IF(LEN('ロード登録'!P10)=3," "&amp;MID('ロード登録'!P10,1,1)&amp;"分"&amp;MID('ロード登録'!P10,2,2)&amp;"秒",IF(LEN('ロード登録'!P10)=4,MID('ロード登録'!P10,1,2)&amp;"分"&amp;MID('ロード登録'!P10,3,2)&amp;"秒","")))</f>
      </c>
    </row>
    <row r="11" spans="2:14" ht="19.5" customHeight="1">
      <c r="B11" s="6">
        <v>5</v>
      </c>
      <c r="C11" s="85" t="str">
        <f>IF(LEN('ロード登録'!$C11)+LEN('ロード登録'!$D11)&gt;=5,'ロード登録'!$C11&amp;'ロード登録'!$D11,IF(LEN('ロード登録'!$C11)+LEN('ロード登録'!$D11)=4,'ロード登録'!$C11&amp;"　"&amp;'ロード登録'!$D11,IF(LEN('ロード登録'!$C11)+LEN('ロード登録'!$D11)=3,'ロード登録'!$C11&amp;"　　"&amp;'ロード登録'!$D11,'ロード登録'!$C11&amp;"　　　"&amp;'ロード登録'!$D11)))</f>
        <v>　　　</v>
      </c>
      <c r="D11" s="86"/>
      <c r="E11" s="34">
        <f>IF(AND('ロード登録'!C11="",'ロード登録'!D11=""),"",'申込'!$C$7)</f>
      </c>
      <c r="F11" s="34">
        <f>IF('ロード登録'!G11="","",'ロード登録'!G11&amp;"年")</f>
      </c>
      <c r="G11" s="34">
        <f>IF('ロード登録'!H11="","",IF(LEN('ロード登録'!H11)=3," "&amp;MID('ロード登録'!H11,1,1)&amp;"分"&amp;MID('ロード登録'!H11,2,2)&amp;"秒",IF(LEN('ロード登録'!H11)=4,MID('ロード登録'!H11,1,2)&amp;"分"&amp;MID('ロード登録'!H11,3,2)&amp;"秒","")))</f>
      </c>
      <c r="I11" s="6">
        <v>5</v>
      </c>
      <c r="J11" s="85" t="str">
        <f>IF(LEN('ロード登録'!$K11)+LEN('ロード登録'!$L11)&gt;=5,'ロード登録'!$K11&amp;'ロード登録'!$L11,IF(LEN('ロード登録'!$K11)+LEN('ロード登録'!$L11)=4,'ロード登録'!$K11&amp;"　"&amp;'ロード登録'!$L11,IF(LEN('ロード登録'!$K11)+LEN('ロード登録'!$L11)=3,'ロード登録'!$K11&amp;"　　"&amp;'ロード登録'!$L11,'ロード登録'!$K11&amp;"　　　"&amp;'ロード登録'!$L11)))</f>
        <v>　　　</v>
      </c>
      <c r="K11" s="86"/>
      <c r="L11" s="34">
        <f>IF(AND('ロード登録'!K11="",'ロード登録'!L11=""),"",'申込'!$C$7)</f>
      </c>
      <c r="M11" s="34">
        <f>IF('ロード登録'!O11="","",'ロード登録'!O11&amp;"年")</f>
      </c>
      <c r="N11" s="34">
        <f>IF('ロード登録'!P11="","",IF(LEN('ロード登録'!P11)=3," "&amp;MID('ロード登録'!P11,1,1)&amp;"分"&amp;MID('ロード登録'!P11,2,2)&amp;"秒",IF(LEN('ロード登録'!P11)=4,MID('ロード登録'!P11,1,2)&amp;"分"&amp;MID('ロード登録'!P11,3,2)&amp;"秒","")))</f>
      </c>
    </row>
    <row r="12" spans="2:14" ht="19.5" customHeight="1">
      <c r="B12" s="6">
        <v>6</v>
      </c>
      <c r="C12" s="85" t="str">
        <f>IF(LEN('ロード登録'!$C12)+LEN('ロード登録'!$D12)&gt;=5,'ロード登録'!$C12&amp;'ロード登録'!$D12,IF(LEN('ロード登録'!$C12)+LEN('ロード登録'!$D12)=4,'ロード登録'!$C12&amp;"　"&amp;'ロード登録'!$D12,IF(LEN('ロード登録'!$C12)+LEN('ロード登録'!$D12)=3,'ロード登録'!$C12&amp;"　　"&amp;'ロード登録'!$D12,'ロード登録'!$C12&amp;"　　　"&amp;'ロード登録'!$D12)))</f>
        <v>　　　</v>
      </c>
      <c r="D12" s="86"/>
      <c r="E12" s="34">
        <f>IF(AND('ロード登録'!C12="",'ロード登録'!D12=""),"",'申込'!$C$7)</f>
      </c>
      <c r="F12" s="34">
        <f>IF('ロード登録'!G12="","",'ロード登録'!G12&amp;"年")</f>
      </c>
      <c r="G12" s="34">
        <f>IF('ロード登録'!H12="","",IF(LEN('ロード登録'!H12)=3," "&amp;MID('ロード登録'!H12,1,1)&amp;"分"&amp;MID('ロード登録'!H12,2,2)&amp;"秒",IF(LEN('ロード登録'!H12)=4,MID('ロード登録'!H12,1,2)&amp;"分"&amp;MID('ロード登録'!H12,3,2)&amp;"秒","")))</f>
      </c>
      <c r="I12" s="6">
        <v>6</v>
      </c>
      <c r="J12" s="85" t="str">
        <f>IF(LEN('ロード登録'!$K12)+LEN('ロード登録'!$L12)&gt;=5,'ロード登録'!$K12&amp;'ロード登録'!$L12,IF(LEN('ロード登録'!$K12)+LEN('ロード登録'!$L12)=4,'ロード登録'!$K12&amp;"　"&amp;'ロード登録'!$L12,IF(LEN('ロード登録'!$K12)+LEN('ロード登録'!$L12)=3,'ロード登録'!$K12&amp;"　　"&amp;'ロード登録'!$L12,'ロード登録'!$K12&amp;"　　　"&amp;'ロード登録'!$L12)))</f>
        <v>　　　</v>
      </c>
      <c r="K12" s="86"/>
      <c r="L12" s="34">
        <f>IF(AND('ロード登録'!K12="",'ロード登録'!L12=""),"",'申込'!$C$7)</f>
      </c>
      <c r="M12" s="34">
        <f>IF('ロード登録'!O12="","",'ロード登録'!O12&amp;"年")</f>
      </c>
      <c r="N12" s="34">
        <f>IF('ロード登録'!P12="","",IF(LEN('ロード登録'!P12)=3," "&amp;MID('ロード登録'!P12,1,1)&amp;"分"&amp;MID('ロード登録'!P12,2,2)&amp;"秒",IF(LEN('ロード登録'!P12)=4,MID('ロード登録'!P12,1,2)&amp;"分"&amp;MID('ロード登録'!P12,3,2)&amp;"秒","")))</f>
      </c>
    </row>
    <row r="13" spans="2:14" ht="19.5" customHeight="1">
      <c r="B13" s="6">
        <v>7</v>
      </c>
      <c r="C13" s="85" t="str">
        <f>IF(LEN('ロード登録'!$C13)+LEN('ロード登録'!$D13)&gt;=5,'ロード登録'!$C13&amp;'ロード登録'!$D13,IF(LEN('ロード登録'!$C13)+LEN('ロード登録'!$D13)=4,'ロード登録'!$C13&amp;"　"&amp;'ロード登録'!$D13,IF(LEN('ロード登録'!$C13)+LEN('ロード登録'!$D13)=3,'ロード登録'!$C13&amp;"　　"&amp;'ロード登録'!$D13,'ロード登録'!$C13&amp;"　　　"&amp;'ロード登録'!$D13)))</f>
        <v>　　　</v>
      </c>
      <c r="D13" s="86"/>
      <c r="E13" s="34">
        <f>IF(AND('ロード登録'!C13="",'ロード登録'!D13=""),"",'申込'!$C$7)</f>
      </c>
      <c r="F13" s="34">
        <f>IF('ロード登録'!G13="","",'ロード登録'!G13&amp;"年")</f>
      </c>
      <c r="G13" s="34">
        <f>IF('ロード登録'!H13="","",IF(LEN('ロード登録'!H13)=3," "&amp;MID('ロード登録'!H13,1,1)&amp;"分"&amp;MID('ロード登録'!H13,2,2)&amp;"秒",IF(LEN('ロード登録'!H13)=4,MID('ロード登録'!H13,1,2)&amp;"分"&amp;MID('ロード登録'!H13,3,2)&amp;"秒","")))</f>
      </c>
      <c r="I13" s="6">
        <v>7</v>
      </c>
      <c r="J13" s="85" t="str">
        <f>IF(LEN('ロード登録'!$K13)+LEN('ロード登録'!$L13)&gt;=5,'ロード登録'!$K13&amp;'ロード登録'!$L13,IF(LEN('ロード登録'!$K13)+LEN('ロード登録'!$L13)=4,'ロード登録'!$K13&amp;"　"&amp;'ロード登録'!$L13,IF(LEN('ロード登録'!$K13)+LEN('ロード登録'!$L13)=3,'ロード登録'!$K13&amp;"　　"&amp;'ロード登録'!$L13,'ロード登録'!$K13&amp;"　　　"&amp;'ロード登録'!$L13)))</f>
        <v>　　　</v>
      </c>
      <c r="K13" s="86"/>
      <c r="L13" s="34">
        <f>IF(AND('ロード登録'!K13="",'ロード登録'!L13=""),"",'申込'!$C$7)</f>
      </c>
      <c r="M13" s="34">
        <f>IF('ロード登録'!O13="","",'ロード登録'!O13&amp;"年")</f>
      </c>
      <c r="N13" s="34">
        <f>IF('ロード登録'!P13="","",IF(LEN('ロード登録'!P13)=3," "&amp;MID('ロード登録'!P13,1,1)&amp;"分"&amp;MID('ロード登録'!P13,2,2)&amp;"秒",IF(LEN('ロード登録'!P13)=4,MID('ロード登録'!P13,1,2)&amp;"分"&amp;MID('ロード登録'!P13,3,2)&amp;"秒","")))</f>
      </c>
    </row>
    <row r="14" spans="2:14" ht="19.5" customHeight="1">
      <c r="B14" s="6">
        <v>8</v>
      </c>
      <c r="C14" s="85" t="str">
        <f>IF(LEN('ロード登録'!$C14)+LEN('ロード登録'!$D14)&gt;=5,'ロード登録'!$C14&amp;'ロード登録'!$D14,IF(LEN('ロード登録'!$C14)+LEN('ロード登録'!$D14)=4,'ロード登録'!$C14&amp;"　"&amp;'ロード登録'!$D14,IF(LEN('ロード登録'!$C14)+LEN('ロード登録'!$D14)=3,'ロード登録'!$C14&amp;"　　"&amp;'ロード登録'!$D14,'ロード登録'!$C14&amp;"　　　"&amp;'ロード登録'!$D14)))</f>
        <v>　　　</v>
      </c>
      <c r="D14" s="86"/>
      <c r="E14" s="34">
        <f>IF(AND('ロード登録'!C14="",'ロード登録'!D14=""),"",'申込'!$C$7)</f>
      </c>
      <c r="F14" s="34">
        <f>IF('ロード登録'!G14="","",'ロード登録'!G14&amp;"年")</f>
      </c>
      <c r="G14" s="34">
        <f>IF('ロード登録'!H14="","",IF(LEN('ロード登録'!H14)=3," "&amp;MID('ロード登録'!H14,1,1)&amp;"分"&amp;MID('ロード登録'!H14,2,2)&amp;"秒",IF(LEN('ロード登録'!H14)=4,MID('ロード登録'!H14,1,2)&amp;"分"&amp;MID('ロード登録'!H14,3,2)&amp;"秒","")))</f>
      </c>
      <c r="I14" s="6">
        <v>8</v>
      </c>
      <c r="J14" s="85" t="str">
        <f>IF(LEN('ロード登録'!$K14)+LEN('ロード登録'!$L14)&gt;=5,'ロード登録'!$K14&amp;'ロード登録'!$L14,IF(LEN('ロード登録'!$K14)+LEN('ロード登録'!$L14)=4,'ロード登録'!$K14&amp;"　"&amp;'ロード登録'!$L14,IF(LEN('ロード登録'!$K14)+LEN('ロード登録'!$L14)=3,'ロード登録'!$K14&amp;"　　"&amp;'ロード登録'!$L14,'ロード登録'!$K14&amp;"　　　"&amp;'ロード登録'!$L14)))</f>
        <v>　　　</v>
      </c>
      <c r="K14" s="86"/>
      <c r="L14" s="34">
        <f>IF(AND('ロード登録'!K14="",'ロード登録'!L14=""),"",'申込'!$C$7)</f>
      </c>
      <c r="M14" s="34">
        <f>IF('ロード登録'!O14="","",'ロード登録'!O14&amp;"年")</f>
      </c>
      <c r="N14" s="34">
        <f>IF('ロード登録'!P14="","",IF(LEN('ロード登録'!P14)=3," "&amp;MID('ロード登録'!P14,1,1)&amp;"分"&amp;MID('ロード登録'!P14,2,2)&amp;"秒",IF(LEN('ロード登録'!P14)=4,MID('ロード登録'!P14,1,2)&amp;"分"&amp;MID('ロード登録'!P14,3,2)&amp;"秒","")))</f>
      </c>
    </row>
    <row r="15" spans="2:14" ht="19.5" customHeight="1">
      <c r="B15" s="6">
        <v>9</v>
      </c>
      <c r="C15" s="85" t="str">
        <f>IF(LEN('ロード登録'!$C15)+LEN('ロード登録'!$D15)&gt;=5,'ロード登録'!$C15&amp;'ロード登録'!$D15,IF(LEN('ロード登録'!$C15)+LEN('ロード登録'!$D15)=4,'ロード登録'!$C15&amp;"　"&amp;'ロード登録'!$D15,IF(LEN('ロード登録'!$C15)+LEN('ロード登録'!$D15)=3,'ロード登録'!$C15&amp;"　　"&amp;'ロード登録'!$D15,'ロード登録'!$C15&amp;"　　　"&amp;'ロード登録'!$D15)))</f>
        <v>　　　</v>
      </c>
      <c r="D15" s="86"/>
      <c r="E15" s="34">
        <f>IF(AND('ロード登録'!C15="",'ロード登録'!D15=""),"",'申込'!$C$7)</f>
      </c>
      <c r="F15" s="34">
        <f>IF('ロード登録'!G15="","",'ロード登録'!G15&amp;"年")</f>
      </c>
      <c r="G15" s="34">
        <f>IF('ロード登録'!H15="","",IF(LEN('ロード登録'!H15)=3," "&amp;MID('ロード登録'!H15,1,1)&amp;"分"&amp;MID('ロード登録'!H15,2,2)&amp;"秒",IF(LEN('ロード登録'!H15)=4,MID('ロード登録'!H15,1,2)&amp;"分"&amp;MID('ロード登録'!H15,3,2)&amp;"秒","")))</f>
      </c>
      <c r="I15" s="6">
        <v>9</v>
      </c>
      <c r="J15" s="85" t="str">
        <f>IF(LEN('ロード登録'!$K15)+LEN('ロード登録'!$L15)&gt;=5,'ロード登録'!$K15&amp;'ロード登録'!$L15,IF(LEN('ロード登録'!$K15)+LEN('ロード登録'!$L15)=4,'ロード登録'!$K15&amp;"　"&amp;'ロード登録'!$L15,IF(LEN('ロード登録'!$K15)+LEN('ロード登録'!$L15)=3,'ロード登録'!$K15&amp;"　　"&amp;'ロード登録'!$L15,'ロード登録'!$K15&amp;"　　　"&amp;'ロード登録'!$L15)))</f>
        <v>　　　</v>
      </c>
      <c r="K15" s="86"/>
      <c r="L15" s="34">
        <f>IF(AND('ロード登録'!K15="",'ロード登録'!L15=""),"",'申込'!$C$7)</f>
      </c>
      <c r="M15" s="34">
        <f>IF('ロード登録'!O15="","",'ロード登録'!O15&amp;"年")</f>
      </c>
      <c r="N15" s="34">
        <f>IF('ロード登録'!P15="","",IF(LEN('ロード登録'!P15)=3," "&amp;MID('ロード登録'!P15,1,1)&amp;"分"&amp;MID('ロード登録'!P15,2,2)&amp;"秒",IF(LEN('ロード登録'!P15)=4,MID('ロード登録'!P15,1,2)&amp;"分"&amp;MID('ロード登録'!P15,3,2)&amp;"秒","")))</f>
      </c>
    </row>
    <row r="16" spans="2:14" ht="19.5" customHeight="1">
      <c r="B16" s="6">
        <v>10</v>
      </c>
      <c r="C16" s="85" t="str">
        <f>IF(LEN('ロード登録'!$C16)+LEN('ロード登録'!$D16)&gt;=5,'ロード登録'!$C16&amp;'ロード登録'!$D16,IF(LEN('ロード登録'!$C16)+LEN('ロード登録'!$D16)=4,'ロード登録'!$C16&amp;"　"&amp;'ロード登録'!$D16,IF(LEN('ロード登録'!$C16)+LEN('ロード登録'!$D16)=3,'ロード登録'!$C16&amp;"　　"&amp;'ロード登録'!$D16,'ロード登録'!$C16&amp;"　　　"&amp;'ロード登録'!$D16)))</f>
        <v>　　　</v>
      </c>
      <c r="D16" s="86"/>
      <c r="E16" s="34">
        <f>IF(AND('ロード登録'!C16="",'ロード登録'!D16=""),"",'申込'!$C$7)</f>
      </c>
      <c r="F16" s="34">
        <f>IF('ロード登録'!G16="","",'ロード登録'!G16&amp;"年")</f>
      </c>
      <c r="G16" s="34">
        <f>IF('ロード登録'!H16="","",IF(LEN('ロード登録'!H16)=3," "&amp;MID('ロード登録'!H16,1,1)&amp;"分"&amp;MID('ロード登録'!H16,2,2)&amp;"秒",IF(LEN('ロード登録'!H16)=4,MID('ロード登録'!H16,1,2)&amp;"分"&amp;MID('ロード登録'!H16,3,2)&amp;"秒","")))</f>
      </c>
      <c r="I16" s="6">
        <v>10</v>
      </c>
      <c r="J16" s="85" t="str">
        <f>IF(LEN('ロード登録'!$K16)+LEN('ロード登録'!$L16)&gt;=5,'ロード登録'!$K16&amp;'ロード登録'!$L16,IF(LEN('ロード登録'!$K16)+LEN('ロード登録'!$L16)=4,'ロード登録'!$K16&amp;"　"&amp;'ロード登録'!$L16,IF(LEN('ロード登録'!$K16)+LEN('ロード登録'!$L16)=3,'ロード登録'!$K16&amp;"　　"&amp;'ロード登録'!$L16,'ロード登録'!$K16&amp;"　　　"&amp;'ロード登録'!$L16)))</f>
        <v>　　　</v>
      </c>
      <c r="K16" s="86"/>
      <c r="L16" s="34">
        <f>IF(AND('ロード登録'!K16="",'ロード登録'!L16=""),"",'申込'!$C$7)</f>
      </c>
      <c r="M16" s="34">
        <f>IF('ロード登録'!O16="","",'ロード登録'!O16&amp;"年")</f>
      </c>
      <c r="N16" s="34">
        <f>IF('ロード登録'!P16="","",IF(LEN('ロード登録'!P16)=3," "&amp;MID('ロード登録'!P16,1,1)&amp;"分"&amp;MID('ロード登録'!P16,2,2)&amp;"秒",IF(LEN('ロード登録'!P16)=4,MID('ロード登録'!P16,1,2)&amp;"分"&amp;MID('ロード登録'!P16,3,2)&amp;"秒","")))</f>
      </c>
    </row>
    <row r="17" spans="2:14" ht="19.5" customHeight="1">
      <c r="B17" s="6">
        <v>11</v>
      </c>
      <c r="C17" s="85" t="str">
        <f>IF(LEN('ロード登録'!$C17)+LEN('ロード登録'!$D17)&gt;=5,'ロード登録'!$C17&amp;'ロード登録'!$D17,IF(LEN('ロード登録'!$C17)+LEN('ロード登録'!$D17)=4,'ロード登録'!$C17&amp;"　"&amp;'ロード登録'!$D17,IF(LEN('ロード登録'!$C17)+LEN('ロード登録'!$D17)=3,'ロード登録'!$C17&amp;"　　"&amp;'ロード登録'!$D17,'ロード登録'!$C17&amp;"　　　"&amp;'ロード登録'!$D17)))</f>
        <v>　　　</v>
      </c>
      <c r="D17" s="86"/>
      <c r="E17" s="34">
        <f>IF(AND('ロード登録'!C17="",'ロード登録'!D17=""),"",'申込'!$C$7)</f>
      </c>
      <c r="F17" s="34">
        <f>IF('ロード登録'!G17="","",'ロード登録'!G17&amp;"年")</f>
      </c>
      <c r="G17" s="34">
        <f>IF('ロード登録'!H17="","",IF(LEN('ロード登録'!H17)=3," "&amp;MID('ロード登録'!H17,1,1)&amp;"分"&amp;MID('ロード登録'!H17,2,2)&amp;"秒",IF(LEN('ロード登録'!H17)=4,MID('ロード登録'!H17,1,2)&amp;"分"&amp;MID('ロード登録'!H17,3,2)&amp;"秒","")))</f>
      </c>
      <c r="I17" s="6">
        <v>11</v>
      </c>
      <c r="J17" s="85" t="str">
        <f>IF(LEN('ロード登録'!$K17)+LEN('ロード登録'!$L17)&gt;=5,'ロード登録'!$K17&amp;'ロード登録'!$L17,IF(LEN('ロード登録'!$K17)+LEN('ロード登録'!$L17)=4,'ロード登録'!$K17&amp;"　"&amp;'ロード登録'!$L17,IF(LEN('ロード登録'!$K17)+LEN('ロード登録'!$L17)=3,'ロード登録'!$K17&amp;"　　"&amp;'ロード登録'!$L17,'ロード登録'!$K17&amp;"　　　"&amp;'ロード登録'!$L17)))</f>
        <v>　　　</v>
      </c>
      <c r="K17" s="86"/>
      <c r="L17" s="34">
        <f>IF(AND('ロード登録'!K17="",'ロード登録'!L17=""),"",'申込'!$C$7)</f>
      </c>
      <c r="M17" s="34">
        <f>IF('ロード登録'!O17="","",'ロード登録'!O17&amp;"年")</f>
      </c>
      <c r="N17" s="34">
        <f>IF('ロード登録'!P17="","",IF(LEN('ロード登録'!P17)=3," "&amp;MID('ロード登録'!P17,1,1)&amp;"分"&amp;MID('ロード登録'!P17,2,2)&amp;"秒",IF(LEN('ロード登録'!P17)=4,MID('ロード登録'!P17,1,2)&amp;"分"&amp;MID('ロード登録'!P17,3,2)&amp;"秒","")))</f>
      </c>
    </row>
    <row r="18" spans="2:14" ht="19.5" customHeight="1">
      <c r="B18" s="6">
        <v>12</v>
      </c>
      <c r="C18" s="85" t="str">
        <f>IF(LEN('ロード登録'!$C18)+LEN('ロード登録'!$D18)&gt;=5,'ロード登録'!$C18&amp;'ロード登録'!$D18,IF(LEN('ロード登録'!$C18)+LEN('ロード登録'!$D18)=4,'ロード登録'!$C18&amp;"　"&amp;'ロード登録'!$D18,IF(LEN('ロード登録'!$C18)+LEN('ロード登録'!$D18)=3,'ロード登録'!$C18&amp;"　　"&amp;'ロード登録'!$D18,'ロード登録'!$C18&amp;"　　　"&amp;'ロード登録'!$D18)))</f>
        <v>　　　</v>
      </c>
      <c r="D18" s="86"/>
      <c r="E18" s="34">
        <f>IF(AND('ロード登録'!C18="",'ロード登録'!D18=""),"",'申込'!$C$7)</f>
      </c>
      <c r="F18" s="34">
        <f>IF('ロード登録'!G18="","",'ロード登録'!G18&amp;"年")</f>
      </c>
      <c r="G18" s="34">
        <f>IF('ロード登録'!H18="","",IF(LEN('ロード登録'!H18)=3," "&amp;MID('ロード登録'!H18,1,1)&amp;"分"&amp;MID('ロード登録'!H18,2,2)&amp;"秒",IF(LEN('ロード登録'!H18)=4,MID('ロード登録'!H18,1,2)&amp;"分"&amp;MID('ロード登録'!H18,3,2)&amp;"秒","")))</f>
      </c>
      <c r="I18" s="6">
        <v>12</v>
      </c>
      <c r="J18" s="85" t="str">
        <f>IF(LEN('ロード登録'!$K18)+LEN('ロード登録'!$L18)&gt;=5,'ロード登録'!$K18&amp;'ロード登録'!$L18,IF(LEN('ロード登録'!$K18)+LEN('ロード登録'!$L18)=4,'ロード登録'!$K18&amp;"　"&amp;'ロード登録'!$L18,IF(LEN('ロード登録'!$K18)+LEN('ロード登録'!$L18)=3,'ロード登録'!$K18&amp;"　　"&amp;'ロード登録'!$L18,'ロード登録'!$K18&amp;"　　　"&amp;'ロード登録'!$L18)))</f>
        <v>　　　</v>
      </c>
      <c r="K18" s="86"/>
      <c r="L18" s="34">
        <f>IF(AND('ロード登録'!K18="",'ロード登録'!L18=""),"",'申込'!$C$7)</f>
      </c>
      <c r="M18" s="34">
        <f>IF('ロード登録'!O18="","",'ロード登録'!O18&amp;"年")</f>
      </c>
      <c r="N18" s="34">
        <f>IF('ロード登録'!P18="","",IF(LEN('ロード登録'!P18)=3," "&amp;MID('ロード登録'!P18,1,1)&amp;"分"&amp;MID('ロード登録'!P18,2,2)&amp;"秒",IF(LEN('ロード登録'!P18)=4,MID('ロード登録'!P18,1,2)&amp;"分"&amp;MID('ロード登録'!P18,3,2)&amp;"秒","")))</f>
      </c>
    </row>
    <row r="19" spans="2:14" ht="19.5" customHeight="1">
      <c r="B19" s="6">
        <v>13</v>
      </c>
      <c r="C19" s="85" t="str">
        <f>IF(LEN('ロード登録'!$C19)+LEN('ロード登録'!$D19)&gt;=5,'ロード登録'!$C19&amp;'ロード登録'!$D19,IF(LEN('ロード登録'!$C19)+LEN('ロード登録'!$D19)=4,'ロード登録'!$C19&amp;"　"&amp;'ロード登録'!$D19,IF(LEN('ロード登録'!$C19)+LEN('ロード登録'!$D19)=3,'ロード登録'!$C19&amp;"　　"&amp;'ロード登録'!$D19,'ロード登録'!$C19&amp;"　　　"&amp;'ロード登録'!$D19)))</f>
        <v>　　　</v>
      </c>
      <c r="D19" s="86"/>
      <c r="E19" s="34">
        <f>IF(AND('ロード登録'!C19="",'ロード登録'!D19=""),"",'申込'!$C$7)</f>
      </c>
      <c r="F19" s="34">
        <f>IF('ロード登録'!G19="","",'ロード登録'!G19&amp;"年")</f>
      </c>
      <c r="G19" s="34">
        <f>IF('ロード登録'!H19="","",IF(LEN('ロード登録'!H19)=3," "&amp;MID('ロード登録'!H19,1,1)&amp;"分"&amp;MID('ロード登録'!H19,2,2)&amp;"秒",IF(LEN('ロード登録'!H19)=4,MID('ロード登録'!H19,1,2)&amp;"分"&amp;MID('ロード登録'!H19,3,2)&amp;"秒","")))</f>
      </c>
      <c r="I19" s="6">
        <v>13</v>
      </c>
      <c r="J19" s="85" t="str">
        <f>IF(LEN('ロード登録'!$K19)+LEN('ロード登録'!$L19)&gt;=5,'ロード登録'!$K19&amp;'ロード登録'!$L19,IF(LEN('ロード登録'!$K19)+LEN('ロード登録'!$L19)=4,'ロード登録'!$K19&amp;"　"&amp;'ロード登録'!$L19,IF(LEN('ロード登録'!$K19)+LEN('ロード登録'!$L19)=3,'ロード登録'!$K19&amp;"　　"&amp;'ロード登録'!$L19,'ロード登録'!$K19&amp;"　　　"&amp;'ロード登録'!$L19)))</f>
        <v>　　　</v>
      </c>
      <c r="K19" s="86"/>
      <c r="L19" s="34">
        <f>IF(AND('ロード登録'!K19="",'ロード登録'!L19=""),"",'申込'!$C$7)</f>
      </c>
      <c r="M19" s="34">
        <f>IF('ロード登録'!O19="","",'ロード登録'!O19&amp;"年")</f>
      </c>
      <c r="N19" s="34">
        <f>IF('ロード登録'!P19="","",IF(LEN('ロード登録'!P19)=3," "&amp;MID('ロード登録'!P19,1,1)&amp;"分"&amp;MID('ロード登録'!P19,2,2)&amp;"秒",IF(LEN('ロード登録'!P19)=4,MID('ロード登録'!P19,1,2)&amp;"分"&amp;MID('ロード登録'!P19,3,2)&amp;"秒","")))</f>
      </c>
    </row>
    <row r="20" spans="2:14" ht="19.5" customHeight="1">
      <c r="B20" s="6">
        <v>14</v>
      </c>
      <c r="C20" s="85" t="str">
        <f>IF(LEN('ロード登録'!$C20)+LEN('ロード登録'!$D20)&gt;=5,'ロード登録'!$C20&amp;'ロード登録'!$D20,IF(LEN('ロード登録'!$C20)+LEN('ロード登録'!$D20)=4,'ロード登録'!$C20&amp;"　"&amp;'ロード登録'!$D20,IF(LEN('ロード登録'!$C20)+LEN('ロード登録'!$D20)=3,'ロード登録'!$C20&amp;"　　"&amp;'ロード登録'!$D20,'ロード登録'!$C20&amp;"　　　"&amp;'ロード登録'!$D20)))</f>
        <v>　　　</v>
      </c>
      <c r="D20" s="86"/>
      <c r="E20" s="34">
        <f>IF(AND('ロード登録'!C20="",'ロード登録'!D20=""),"",'申込'!$C$7)</f>
      </c>
      <c r="F20" s="34">
        <f>IF('ロード登録'!G20="","",'ロード登録'!G20&amp;"年")</f>
      </c>
      <c r="G20" s="34">
        <f>IF('ロード登録'!H20="","",IF(LEN('ロード登録'!H20)=3," "&amp;MID('ロード登録'!H20,1,1)&amp;"分"&amp;MID('ロード登録'!H20,2,2)&amp;"秒",IF(LEN('ロード登録'!H20)=4,MID('ロード登録'!H20,1,2)&amp;"分"&amp;MID('ロード登録'!H20,3,2)&amp;"秒","")))</f>
      </c>
      <c r="I20" s="6">
        <v>14</v>
      </c>
      <c r="J20" s="85" t="str">
        <f>IF(LEN('ロード登録'!$K20)+LEN('ロード登録'!$L20)&gt;=5,'ロード登録'!$K20&amp;'ロード登録'!$L20,IF(LEN('ロード登録'!$K20)+LEN('ロード登録'!$L20)=4,'ロード登録'!$K20&amp;"　"&amp;'ロード登録'!$L20,IF(LEN('ロード登録'!$K20)+LEN('ロード登録'!$L20)=3,'ロード登録'!$K20&amp;"　　"&amp;'ロード登録'!$L20,'ロード登録'!$K20&amp;"　　　"&amp;'ロード登録'!$L20)))</f>
        <v>　　　</v>
      </c>
      <c r="K20" s="86"/>
      <c r="L20" s="34">
        <f>IF(AND('ロード登録'!K20="",'ロード登録'!L20=""),"",'申込'!$C$7)</f>
      </c>
      <c r="M20" s="34">
        <f>IF('ロード登録'!O20="","",'ロード登録'!O20&amp;"年")</f>
      </c>
      <c r="N20" s="34">
        <f>IF('ロード登録'!P20="","",IF(LEN('ロード登録'!P20)=3," "&amp;MID('ロード登録'!P20,1,1)&amp;"分"&amp;MID('ロード登録'!P20,2,2)&amp;"秒",IF(LEN('ロード登録'!P20)=4,MID('ロード登録'!P20,1,2)&amp;"分"&amp;MID('ロード登録'!P20,3,2)&amp;"秒","")))</f>
      </c>
    </row>
    <row r="21" spans="2:14" ht="19.5" customHeight="1">
      <c r="B21" s="6">
        <v>15</v>
      </c>
      <c r="C21" s="85" t="str">
        <f>IF(LEN('ロード登録'!$C21)+LEN('ロード登録'!$D21)&gt;=5,'ロード登録'!$C21&amp;'ロード登録'!$D21,IF(LEN('ロード登録'!$C21)+LEN('ロード登録'!$D21)=4,'ロード登録'!$C21&amp;"　"&amp;'ロード登録'!$D21,IF(LEN('ロード登録'!$C21)+LEN('ロード登録'!$D21)=3,'ロード登録'!$C21&amp;"　　"&amp;'ロード登録'!$D21,'ロード登録'!$C21&amp;"　　　"&amp;'ロード登録'!$D21)))</f>
        <v>　　　</v>
      </c>
      <c r="D21" s="86"/>
      <c r="E21" s="34">
        <f>IF(AND('ロード登録'!C21="",'ロード登録'!D21=""),"",'申込'!$C$7)</f>
      </c>
      <c r="F21" s="34">
        <f>IF('ロード登録'!G21="","",'ロード登録'!G21&amp;"年")</f>
      </c>
      <c r="G21" s="34">
        <f>IF('ロード登録'!H21="","",IF(LEN('ロード登録'!H21)=3," "&amp;MID('ロード登録'!H21,1,1)&amp;"分"&amp;MID('ロード登録'!H21,2,2)&amp;"秒",IF(LEN('ロード登録'!H21)=4,MID('ロード登録'!H21,1,2)&amp;"分"&amp;MID('ロード登録'!H21,3,2)&amp;"秒","")))</f>
      </c>
      <c r="I21" s="6">
        <v>15</v>
      </c>
      <c r="J21" s="85" t="str">
        <f>IF(LEN('ロード登録'!$K21)+LEN('ロード登録'!$L21)&gt;=5,'ロード登録'!$K21&amp;'ロード登録'!$L21,IF(LEN('ロード登録'!$K21)+LEN('ロード登録'!$L21)=4,'ロード登録'!$K21&amp;"　"&amp;'ロード登録'!$L21,IF(LEN('ロード登録'!$K21)+LEN('ロード登録'!$L21)=3,'ロード登録'!$K21&amp;"　　"&amp;'ロード登録'!$L21,'ロード登録'!$K21&amp;"　　　"&amp;'ロード登録'!$L21)))</f>
        <v>　　　</v>
      </c>
      <c r="K21" s="86"/>
      <c r="L21" s="34">
        <f>IF(AND('ロード登録'!K21="",'ロード登録'!L21=""),"",'申込'!$C$7)</f>
      </c>
      <c r="M21" s="34">
        <f>IF('ロード登録'!O21="","",'ロード登録'!O21&amp;"年")</f>
      </c>
      <c r="N21" s="34">
        <f>IF('ロード登録'!P21="","",IF(LEN('ロード登録'!P21)=3," "&amp;MID('ロード登録'!P21,1,1)&amp;"分"&amp;MID('ロード登録'!P21,2,2)&amp;"秒",IF(LEN('ロード登録'!P21)=4,MID('ロード登録'!P21,1,2)&amp;"分"&amp;MID('ロード登録'!P21,3,2)&amp;"秒","")))</f>
      </c>
    </row>
    <row r="22" spans="2:14" ht="19.5" customHeight="1">
      <c r="B22" s="6">
        <v>16</v>
      </c>
      <c r="C22" s="85" t="str">
        <f>IF(LEN('ロード登録'!$C22)+LEN('ロード登録'!$D22)&gt;=5,'ロード登録'!$C22&amp;'ロード登録'!$D22,IF(LEN('ロード登録'!$C22)+LEN('ロード登録'!$D22)=4,'ロード登録'!$C22&amp;"　"&amp;'ロード登録'!$D22,IF(LEN('ロード登録'!$C22)+LEN('ロード登録'!$D22)=3,'ロード登録'!$C22&amp;"　　"&amp;'ロード登録'!$D22,'ロード登録'!$C22&amp;"　　　"&amp;'ロード登録'!$D22)))</f>
        <v>　　　</v>
      </c>
      <c r="D22" s="86"/>
      <c r="E22" s="34">
        <f>IF(AND('ロード登録'!C22="",'ロード登録'!D22=""),"",'申込'!$C$7)</f>
      </c>
      <c r="F22" s="34">
        <f>IF('ロード登録'!G22="","",'ロード登録'!G22&amp;"年")</f>
      </c>
      <c r="G22" s="34">
        <f>IF('ロード登録'!H22="","",IF(LEN('ロード登録'!H22)=3," "&amp;MID('ロード登録'!H22,1,1)&amp;"分"&amp;MID('ロード登録'!H22,2,2)&amp;"秒",IF(LEN('ロード登録'!H22)=4,MID('ロード登録'!H22,1,2)&amp;"分"&amp;MID('ロード登録'!H22,3,2)&amp;"秒","")))</f>
      </c>
      <c r="I22" s="6">
        <v>16</v>
      </c>
      <c r="J22" s="85" t="str">
        <f>IF(LEN('ロード登録'!$K22)+LEN('ロード登録'!$L22)&gt;=5,'ロード登録'!$K22&amp;'ロード登録'!$L22,IF(LEN('ロード登録'!$K22)+LEN('ロード登録'!$L22)=4,'ロード登録'!$K22&amp;"　"&amp;'ロード登録'!$L22,IF(LEN('ロード登録'!$K22)+LEN('ロード登録'!$L22)=3,'ロード登録'!$K22&amp;"　　"&amp;'ロード登録'!$L22,'ロード登録'!$K22&amp;"　　　"&amp;'ロード登録'!$L22)))</f>
        <v>　　　</v>
      </c>
      <c r="K22" s="86"/>
      <c r="L22" s="34">
        <f>IF(AND('ロード登録'!K22="",'ロード登録'!L22=""),"",'申込'!$C$7)</f>
      </c>
      <c r="M22" s="34">
        <f>IF('ロード登録'!O22="","",'ロード登録'!O22&amp;"年")</f>
      </c>
      <c r="N22" s="34">
        <f>IF('ロード登録'!P22="","",IF(LEN('ロード登録'!P22)=3," "&amp;MID('ロード登録'!P22,1,1)&amp;"分"&amp;MID('ロード登録'!P22,2,2)&amp;"秒",IF(LEN('ロード登録'!P22)=4,MID('ロード登録'!P22,1,2)&amp;"分"&amp;MID('ロード登録'!P22,3,2)&amp;"秒","")))</f>
      </c>
    </row>
    <row r="23" spans="2:14" ht="19.5" customHeight="1">
      <c r="B23" s="6">
        <v>17</v>
      </c>
      <c r="C23" s="85" t="str">
        <f>IF(LEN('ロード登録'!$C23)+LEN('ロード登録'!$D23)&gt;=5,'ロード登録'!$C23&amp;'ロード登録'!$D23,IF(LEN('ロード登録'!$C23)+LEN('ロード登録'!$D23)=4,'ロード登録'!$C23&amp;"　"&amp;'ロード登録'!$D23,IF(LEN('ロード登録'!$C23)+LEN('ロード登録'!$D23)=3,'ロード登録'!$C23&amp;"　　"&amp;'ロード登録'!$D23,'ロード登録'!$C23&amp;"　　　"&amp;'ロード登録'!$D23)))</f>
        <v>　　　</v>
      </c>
      <c r="D23" s="86"/>
      <c r="E23" s="34">
        <f>IF(AND('ロード登録'!C23="",'ロード登録'!D23=""),"",'申込'!$C$7)</f>
      </c>
      <c r="F23" s="34">
        <f>IF('ロード登録'!G23="","",'ロード登録'!G23&amp;"年")</f>
      </c>
      <c r="G23" s="34">
        <f>IF('ロード登録'!H23="","",IF(LEN('ロード登録'!H23)=3," "&amp;MID('ロード登録'!H23,1,1)&amp;"分"&amp;MID('ロード登録'!H23,2,2)&amp;"秒",IF(LEN('ロード登録'!H23)=4,MID('ロード登録'!H23,1,2)&amp;"分"&amp;MID('ロード登録'!H23,3,2)&amp;"秒","")))</f>
      </c>
      <c r="I23" s="6">
        <v>17</v>
      </c>
      <c r="J23" s="85" t="str">
        <f>IF(LEN('ロード登録'!$K23)+LEN('ロード登録'!$L23)&gt;=5,'ロード登録'!$K23&amp;'ロード登録'!$L23,IF(LEN('ロード登録'!$K23)+LEN('ロード登録'!$L23)=4,'ロード登録'!$K23&amp;"　"&amp;'ロード登録'!$L23,IF(LEN('ロード登録'!$K23)+LEN('ロード登録'!$L23)=3,'ロード登録'!$K23&amp;"　　"&amp;'ロード登録'!$L23,'ロード登録'!$K23&amp;"　　　"&amp;'ロード登録'!$L23)))</f>
        <v>　　　</v>
      </c>
      <c r="K23" s="86"/>
      <c r="L23" s="34">
        <f>IF(AND('ロード登録'!K23="",'ロード登録'!L23=""),"",'申込'!$C$7)</f>
      </c>
      <c r="M23" s="34">
        <f>IF('ロード登録'!O23="","",'ロード登録'!O23&amp;"年")</f>
      </c>
      <c r="N23" s="34">
        <f>IF('ロード登録'!P23="","",IF(LEN('ロード登録'!P23)=3," "&amp;MID('ロード登録'!P23,1,1)&amp;"分"&amp;MID('ロード登録'!P23,2,2)&amp;"秒",IF(LEN('ロード登録'!P23)=4,MID('ロード登録'!P23,1,2)&amp;"分"&amp;MID('ロード登録'!P23,3,2)&amp;"秒","")))</f>
      </c>
    </row>
    <row r="24" spans="2:14" ht="19.5" customHeight="1">
      <c r="B24" s="6">
        <v>18</v>
      </c>
      <c r="C24" s="85" t="str">
        <f>IF(LEN('ロード登録'!$C24)+LEN('ロード登録'!$D24)&gt;=5,'ロード登録'!$C24&amp;'ロード登録'!$D24,IF(LEN('ロード登録'!$C24)+LEN('ロード登録'!$D24)=4,'ロード登録'!$C24&amp;"　"&amp;'ロード登録'!$D24,IF(LEN('ロード登録'!$C24)+LEN('ロード登録'!$D24)=3,'ロード登録'!$C24&amp;"　　"&amp;'ロード登録'!$D24,'ロード登録'!$C24&amp;"　　　"&amp;'ロード登録'!$D24)))</f>
        <v>　　　</v>
      </c>
      <c r="D24" s="86"/>
      <c r="E24" s="34">
        <f>IF(AND('ロード登録'!C24="",'ロード登録'!D24=""),"",'申込'!$C$7)</f>
      </c>
      <c r="F24" s="34">
        <f>IF('ロード登録'!G24="","",'ロード登録'!G24&amp;"年")</f>
      </c>
      <c r="G24" s="34">
        <f>IF('ロード登録'!H24="","",IF(LEN('ロード登録'!H24)=3," "&amp;MID('ロード登録'!H24,1,1)&amp;"分"&amp;MID('ロード登録'!H24,2,2)&amp;"秒",IF(LEN('ロード登録'!H24)=4,MID('ロード登録'!H24,1,2)&amp;"分"&amp;MID('ロード登録'!H24,3,2)&amp;"秒","")))</f>
      </c>
      <c r="I24" s="6">
        <v>18</v>
      </c>
      <c r="J24" s="85" t="str">
        <f>IF(LEN('ロード登録'!$K24)+LEN('ロード登録'!$L24)&gt;=5,'ロード登録'!$K24&amp;'ロード登録'!$L24,IF(LEN('ロード登録'!$K24)+LEN('ロード登録'!$L24)=4,'ロード登録'!$K24&amp;"　"&amp;'ロード登録'!$L24,IF(LEN('ロード登録'!$K24)+LEN('ロード登録'!$L24)=3,'ロード登録'!$K24&amp;"　　"&amp;'ロード登録'!$L24,'ロード登録'!$K24&amp;"　　　"&amp;'ロード登録'!$L24)))</f>
        <v>　　　</v>
      </c>
      <c r="K24" s="86"/>
      <c r="L24" s="34">
        <f>IF(AND('ロード登録'!K24="",'ロード登録'!L24=""),"",'申込'!$C$7)</f>
      </c>
      <c r="M24" s="34">
        <f>IF('ロード登録'!O24="","",'ロード登録'!O24&amp;"年")</f>
      </c>
      <c r="N24" s="34">
        <f>IF('ロード登録'!P24="","",IF(LEN('ロード登録'!P24)=3," "&amp;MID('ロード登録'!P24,1,1)&amp;"分"&amp;MID('ロード登録'!P24,2,2)&amp;"秒",IF(LEN('ロード登録'!P24)=4,MID('ロード登録'!P24,1,2)&amp;"分"&amp;MID('ロード登録'!P24,3,2)&amp;"秒","")))</f>
      </c>
    </row>
    <row r="25" spans="2:14" ht="19.5" customHeight="1">
      <c r="B25" s="6">
        <v>19</v>
      </c>
      <c r="C25" s="85" t="str">
        <f>IF(LEN('ロード登録'!$C25)+LEN('ロード登録'!$D25)&gt;=5,'ロード登録'!$C25&amp;'ロード登録'!$D25,IF(LEN('ロード登録'!$C25)+LEN('ロード登録'!$D25)=4,'ロード登録'!$C25&amp;"　"&amp;'ロード登録'!$D25,IF(LEN('ロード登録'!$C25)+LEN('ロード登録'!$D25)=3,'ロード登録'!$C25&amp;"　　"&amp;'ロード登録'!$D25,'ロード登録'!$C25&amp;"　　　"&amp;'ロード登録'!$D25)))</f>
        <v>　　　</v>
      </c>
      <c r="D25" s="86"/>
      <c r="E25" s="34">
        <f>IF(AND('ロード登録'!C25="",'ロード登録'!D25=""),"",'申込'!$C$7)</f>
      </c>
      <c r="F25" s="34">
        <f>IF('ロード登録'!G25="","",'ロード登録'!G25&amp;"年")</f>
      </c>
      <c r="G25" s="34">
        <f>IF('ロード登録'!H25="","",IF(LEN('ロード登録'!H25)=3," "&amp;MID('ロード登録'!H25,1,1)&amp;"分"&amp;MID('ロード登録'!H25,2,2)&amp;"秒",IF(LEN('ロード登録'!H25)=4,MID('ロード登録'!H25,1,2)&amp;"分"&amp;MID('ロード登録'!H25,3,2)&amp;"秒","")))</f>
      </c>
      <c r="I25" s="6">
        <v>19</v>
      </c>
      <c r="J25" s="85" t="str">
        <f>IF(LEN('ロード登録'!$K25)+LEN('ロード登録'!$L25)&gt;=5,'ロード登録'!$K25&amp;'ロード登録'!$L25,IF(LEN('ロード登録'!$K25)+LEN('ロード登録'!$L25)=4,'ロード登録'!$K25&amp;"　"&amp;'ロード登録'!$L25,IF(LEN('ロード登録'!$K25)+LEN('ロード登録'!$L25)=3,'ロード登録'!$K25&amp;"　　"&amp;'ロード登録'!$L25,'ロード登録'!$K25&amp;"　　　"&amp;'ロード登録'!$L25)))</f>
        <v>　　　</v>
      </c>
      <c r="K25" s="86"/>
      <c r="L25" s="34">
        <f>IF(AND('ロード登録'!K25="",'ロード登録'!L25=""),"",'申込'!$C$7)</f>
      </c>
      <c r="M25" s="34">
        <f>IF('ロード登録'!O25="","",'ロード登録'!O25&amp;"年")</f>
      </c>
      <c r="N25" s="34">
        <f>IF('ロード登録'!P25="","",IF(LEN('ロード登録'!P25)=3," "&amp;MID('ロード登録'!P25,1,1)&amp;"分"&amp;MID('ロード登録'!P25,2,2)&amp;"秒",IF(LEN('ロード登録'!P25)=4,MID('ロード登録'!P25,1,2)&amp;"分"&amp;MID('ロード登録'!P25,3,2)&amp;"秒","")))</f>
      </c>
    </row>
    <row r="26" spans="2:14" ht="19.5" customHeight="1">
      <c r="B26" s="6">
        <v>20</v>
      </c>
      <c r="C26" s="85" t="str">
        <f>IF(LEN('ロード登録'!$C26)+LEN('ロード登録'!$D26)&gt;=5,'ロード登録'!$C26&amp;'ロード登録'!$D26,IF(LEN('ロード登録'!$C26)+LEN('ロード登録'!$D26)=4,'ロード登録'!$C26&amp;"　"&amp;'ロード登録'!$D26,IF(LEN('ロード登録'!$C26)+LEN('ロード登録'!$D26)=3,'ロード登録'!$C26&amp;"　　"&amp;'ロード登録'!$D26,'ロード登録'!$C26&amp;"　　　"&amp;'ロード登録'!$D26)))</f>
        <v>　　　</v>
      </c>
      <c r="D26" s="86"/>
      <c r="E26" s="34">
        <f>IF(AND('ロード登録'!C26="",'ロード登録'!D26=""),"",'申込'!$C$7)</f>
      </c>
      <c r="F26" s="34">
        <f>IF('ロード登録'!G26="","",'ロード登録'!G26&amp;"年")</f>
      </c>
      <c r="G26" s="34">
        <f>IF('ロード登録'!H26="","",IF(LEN('ロード登録'!H26)=3," "&amp;MID('ロード登録'!H26,1,1)&amp;"分"&amp;MID('ロード登録'!H26,2,2)&amp;"秒",IF(LEN('ロード登録'!H26)=4,MID('ロード登録'!H26,1,2)&amp;"分"&amp;MID('ロード登録'!H26,3,2)&amp;"秒","")))</f>
      </c>
      <c r="I26" s="6">
        <v>20</v>
      </c>
      <c r="J26" s="85" t="str">
        <f>IF(LEN('ロード登録'!$K26)+LEN('ロード登録'!$L26)&gt;=5,'ロード登録'!$K26&amp;'ロード登録'!$L26,IF(LEN('ロード登録'!$K26)+LEN('ロード登録'!$L26)=4,'ロード登録'!$K26&amp;"　"&amp;'ロード登録'!$L26,IF(LEN('ロード登録'!$K26)+LEN('ロード登録'!$L26)=3,'ロード登録'!$K26&amp;"　　"&amp;'ロード登録'!$L26,'ロード登録'!$K26&amp;"　　　"&amp;'ロード登録'!$L26)))</f>
        <v>　　　</v>
      </c>
      <c r="K26" s="86"/>
      <c r="L26" s="34">
        <f>IF(AND('ロード登録'!K26="",'ロード登録'!L26=""),"",'申込'!$C$7)</f>
      </c>
      <c r="M26" s="34">
        <f>IF('ロード登録'!O26="","",'ロード登録'!O26&amp;"年")</f>
      </c>
      <c r="N26" s="34">
        <f>IF('ロード登録'!P26="","",IF(LEN('ロード登録'!P26)=3," "&amp;MID('ロード登録'!P26,1,1)&amp;"分"&amp;MID('ロード登録'!P26,2,2)&amp;"秒",IF(LEN('ロード登録'!P26)=4,MID('ロード登録'!P26,1,2)&amp;"分"&amp;MID('ロード登録'!P26,3,2)&amp;"秒","")))</f>
      </c>
    </row>
    <row r="27" spans="2:14" ht="19.5" customHeight="1">
      <c r="B27" s="6">
        <v>21</v>
      </c>
      <c r="C27" s="85" t="str">
        <f>IF(LEN('ロード登録'!$C27)+LEN('ロード登録'!$D27)&gt;=5,'ロード登録'!$C27&amp;'ロード登録'!$D27,IF(LEN('ロード登録'!$C27)+LEN('ロード登録'!$D27)=4,'ロード登録'!$C27&amp;"　"&amp;'ロード登録'!$D27,IF(LEN('ロード登録'!$C27)+LEN('ロード登録'!$D27)=3,'ロード登録'!$C27&amp;"　　"&amp;'ロード登録'!$D27,'ロード登録'!$C27&amp;"　　　"&amp;'ロード登録'!$D27)))</f>
        <v>　　　</v>
      </c>
      <c r="D27" s="86"/>
      <c r="E27" s="34">
        <f>IF(AND('ロード登録'!C27="",'ロード登録'!D27=""),"",'申込'!$C$7)</f>
      </c>
      <c r="F27" s="34">
        <f>IF('ロード登録'!G27="","",'ロード登録'!G27&amp;"年")</f>
      </c>
      <c r="G27" s="34">
        <f>IF('ロード登録'!H27="","",IF(LEN('ロード登録'!H27)=3," "&amp;MID('ロード登録'!H27,1,1)&amp;"分"&amp;MID('ロード登録'!H27,2,2)&amp;"秒",IF(LEN('ロード登録'!H27)=4,MID('ロード登録'!H27,1,2)&amp;"分"&amp;MID('ロード登録'!H27,3,2)&amp;"秒","")))</f>
      </c>
      <c r="I27" s="6">
        <v>21</v>
      </c>
      <c r="J27" s="85" t="str">
        <f>IF(LEN('ロード登録'!$K27)+LEN('ロード登録'!$L27)&gt;=5,'ロード登録'!$K27&amp;'ロード登録'!$L27,IF(LEN('ロード登録'!$K27)+LEN('ロード登録'!$L27)=4,'ロード登録'!$K27&amp;"　"&amp;'ロード登録'!$L27,IF(LEN('ロード登録'!$K27)+LEN('ロード登録'!$L27)=3,'ロード登録'!$K27&amp;"　　"&amp;'ロード登録'!$L27,'ロード登録'!$K27&amp;"　　　"&amp;'ロード登録'!$L27)))</f>
        <v>　　　</v>
      </c>
      <c r="K27" s="86"/>
      <c r="L27" s="34">
        <f>IF(AND('ロード登録'!K27="",'ロード登録'!L27=""),"",'申込'!$C$7)</f>
      </c>
      <c r="M27" s="34">
        <f>IF('ロード登録'!O27="","",'ロード登録'!O27&amp;"年")</f>
      </c>
      <c r="N27" s="34">
        <f>IF('ロード登録'!P27="","",IF(LEN('ロード登録'!P27)=3," "&amp;MID('ロード登録'!P27,1,1)&amp;"分"&amp;MID('ロード登録'!P27,2,2)&amp;"秒",IF(LEN('ロード登録'!P27)=4,MID('ロード登録'!P27,1,2)&amp;"分"&amp;MID('ロード登録'!P27,3,2)&amp;"秒","")))</f>
      </c>
    </row>
    <row r="28" spans="2:14" ht="19.5" customHeight="1">
      <c r="B28" s="6">
        <v>22</v>
      </c>
      <c r="C28" s="85" t="str">
        <f>IF(LEN('ロード登録'!$C28)+LEN('ロード登録'!$D28)&gt;=5,'ロード登録'!$C28&amp;'ロード登録'!$D28,IF(LEN('ロード登録'!$C28)+LEN('ロード登録'!$D28)=4,'ロード登録'!$C28&amp;"　"&amp;'ロード登録'!$D28,IF(LEN('ロード登録'!$C28)+LEN('ロード登録'!$D28)=3,'ロード登録'!$C28&amp;"　　"&amp;'ロード登録'!$D28,'ロード登録'!$C28&amp;"　　　"&amp;'ロード登録'!$D28)))</f>
        <v>　　　</v>
      </c>
      <c r="D28" s="86"/>
      <c r="E28" s="34">
        <f>IF(AND('ロード登録'!C28="",'ロード登録'!D28=""),"",'申込'!$C$7)</f>
      </c>
      <c r="F28" s="34">
        <f>IF('ロード登録'!G28="","",'ロード登録'!G28&amp;"年")</f>
      </c>
      <c r="G28" s="34">
        <f>IF('ロード登録'!H28="","",IF(LEN('ロード登録'!H28)=3," "&amp;MID('ロード登録'!H28,1,1)&amp;"分"&amp;MID('ロード登録'!H28,2,2)&amp;"秒",IF(LEN('ロード登録'!H28)=4,MID('ロード登録'!H28,1,2)&amp;"分"&amp;MID('ロード登録'!H28,3,2)&amp;"秒","")))</f>
      </c>
      <c r="I28" s="6">
        <v>22</v>
      </c>
      <c r="J28" s="85" t="str">
        <f>IF(LEN('ロード登録'!$K28)+LEN('ロード登録'!$L28)&gt;=5,'ロード登録'!$K28&amp;'ロード登録'!$L28,IF(LEN('ロード登録'!$K28)+LEN('ロード登録'!$L28)=4,'ロード登録'!$K28&amp;"　"&amp;'ロード登録'!$L28,IF(LEN('ロード登録'!$K28)+LEN('ロード登録'!$L28)=3,'ロード登録'!$K28&amp;"　　"&amp;'ロード登録'!$L28,'ロード登録'!$K28&amp;"　　　"&amp;'ロード登録'!$L28)))</f>
        <v>　　　</v>
      </c>
      <c r="K28" s="86"/>
      <c r="L28" s="34">
        <f>IF(AND('ロード登録'!K28="",'ロード登録'!L28=""),"",'申込'!$C$7)</f>
      </c>
      <c r="M28" s="34">
        <f>IF('ロード登録'!O28="","",'ロード登録'!O28&amp;"年")</f>
      </c>
      <c r="N28" s="34">
        <f>IF('ロード登録'!P28="","",IF(LEN('ロード登録'!P28)=3," "&amp;MID('ロード登録'!P28,1,1)&amp;"分"&amp;MID('ロード登録'!P28,2,2)&amp;"秒",IF(LEN('ロード登録'!P28)=4,MID('ロード登録'!P28,1,2)&amp;"分"&amp;MID('ロード登録'!P28,3,2)&amp;"秒","")))</f>
      </c>
    </row>
    <row r="29" spans="2:14" ht="19.5" customHeight="1">
      <c r="B29" s="6">
        <v>23</v>
      </c>
      <c r="C29" s="85" t="str">
        <f>IF(LEN('ロード登録'!$C29)+LEN('ロード登録'!$D29)&gt;=5,'ロード登録'!$C29&amp;'ロード登録'!$D29,IF(LEN('ロード登録'!$C29)+LEN('ロード登録'!$D29)=4,'ロード登録'!$C29&amp;"　"&amp;'ロード登録'!$D29,IF(LEN('ロード登録'!$C29)+LEN('ロード登録'!$D29)=3,'ロード登録'!$C29&amp;"　　"&amp;'ロード登録'!$D29,'ロード登録'!$C29&amp;"　　　"&amp;'ロード登録'!$D29)))</f>
        <v>　　　</v>
      </c>
      <c r="D29" s="86"/>
      <c r="E29" s="34">
        <f>IF(AND('ロード登録'!C29="",'ロード登録'!D29=""),"",'申込'!$C$7)</f>
      </c>
      <c r="F29" s="34">
        <f>IF('ロード登録'!G29="","",'ロード登録'!G29&amp;"年")</f>
      </c>
      <c r="G29" s="34">
        <f>IF('ロード登録'!H29="","",IF(LEN('ロード登録'!H29)=3," "&amp;MID('ロード登録'!H29,1,1)&amp;"分"&amp;MID('ロード登録'!H29,2,2)&amp;"秒",IF(LEN('ロード登録'!H29)=4,MID('ロード登録'!H29,1,2)&amp;"分"&amp;MID('ロード登録'!H29,3,2)&amp;"秒","")))</f>
      </c>
      <c r="I29" s="6">
        <v>23</v>
      </c>
      <c r="J29" s="85" t="str">
        <f>IF(LEN('ロード登録'!$K29)+LEN('ロード登録'!$L29)&gt;=5,'ロード登録'!$K29&amp;'ロード登録'!$L29,IF(LEN('ロード登録'!$K29)+LEN('ロード登録'!$L29)=4,'ロード登録'!$K29&amp;"　"&amp;'ロード登録'!$L29,IF(LEN('ロード登録'!$K29)+LEN('ロード登録'!$L29)=3,'ロード登録'!$K29&amp;"　　"&amp;'ロード登録'!$L29,'ロード登録'!$K29&amp;"　　　"&amp;'ロード登録'!$L29)))</f>
        <v>　　　</v>
      </c>
      <c r="K29" s="86"/>
      <c r="L29" s="34">
        <f>IF(AND('ロード登録'!K29="",'ロード登録'!L29=""),"",'申込'!$C$7)</f>
      </c>
      <c r="M29" s="34">
        <f>IF('ロード登録'!O29="","",'ロード登録'!O29&amp;"年")</f>
      </c>
      <c r="N29" s="34">
        <f>IF('ロード登録'!P29="","",IF(LEN('ロード登録'!P29)=3," "&amp;MID('ロード登録'!P29,1,1)&amp;"分"&amp;MID('ロード登録'!P29,2,2)&amp;"秒",IF(LEN('ロード登録'!P29)=4,MID('ロード登録'!P29,1,2)&amp;"分"&amp;MID('ロード登録'!P29,3,2)&amp;"秒","")))</f>
      </c>
    </row>
    <row r="30" spans="2:14" ht="19.5" customHeight="1">
      <c r="B30" s="6">
        <v>24</v>
      </c>
      <c r="C30" s="85" t="str">
        <f>IF(LEN('ロード登録'!$C30)+LEN('ロード登録'!$D30)&gt;=5,'ロード登録'!$C30&amp;'ロード登録'!$D30,IF(LEN('ロード登録'!$C30)+LEN('ロード登録'!$D30)=4,'ロード登録'!$C30&amp;"　"&amp;'ロード登録'!$D30,IF(LEN('ロード登録'!$C30)+LEN('ロード登録'!$D30)=3,'ロード登録'!$C30&amp;"　　"&amp;'ロード登録'!$D30,'ロード登録'!$C30&amp;"　　　"&amp;'ロード登録'!$D30)))</f>
        <v>　　　</v>
      </c>
      <c r="D30" s="86"/>
      <c r="E30" s="34">
        <f>IF(AND('ロード登録'!C30="",'ロード登録'!D30=""),"",'申込'!$C$7)</f>
      </c>
      <c r="F30" s="34">
        <f>IF('ロード登録'!G30="","",'ロード登録'!G30&amp;"年")</f>
      </c>
      <c r="G30" s="34">
        <f>IF('ロード登録'!H30="","",IF(LEN('ロード登録'!H30)=3," "&amp;MID('ロード登録'!H30,1,1)&amp;"分"&amp;MID('ロード登録'!H30,2,2)&amp;"秒",IF(LEN('ロード登録'!H30)=4,MID('ロード登録'!H30,1,2)&amp;"分"&amp;MID('ロード登録'!H30,3,2)&amp;"秒","")))</f>
      </c>
      <c r="I30" s="6">
        <v>24</v>
      </c>
      <c r="J30" s="85" t="str">
        <f>IF(LEN('ロード登録'!$K30)+LEN('ロード登録'!$L30)&gt;=5,'ロード登録'!$K30&amp;'ロード登録'!$L30,IF(LEN('ロード登録'!$K30)+LEN('ロード登録'!$L30)=4,'ロード登録'!$K30&amp;"　"&amp;'ロード登録'!$L30,IF(LEN('ロード登録'!$K30)+LEN('ロード登録'!$L30)=3,'ロード登録'!$K30&amp;"　　"&amp;'ロード登録'!$L30,'ロード登録'!$K30&amp;"　　　"&amp;'ロード登録'!$L30)))</f>
        <v>　　　</v>
      </c>
      <c r="K30" s="86"/>
      <c r="L30" s="34">
        <f>IF(AND('ロード登録'!K30="",'ロード登録'!L30=""),"",'申込'!$C$7)</f>
      </c>
      <c r="M30" s="34">
        <f>IF('ロード登録'!O30="","",'ロード登録'!O30&amp;"年")</f>
      </c>
      <c r="N30" s="34">
        <f>IF('ロード登録'!P30="","",IF(LEN('ロード登録'!P30)=3," "&amp;MID('ロード登録'!P30,1,1)&amp;"分"&amp;MID('ロード登録'!P30,2,2)&amp;"秒",IF(LEN('ロード登録'!P30)=4,MID('ロード登録'!P30,1,2)&amp;"分"&amp;MID('ロード登録'!P30,3,2)&amp;"秒","")))</f>
      </c>
    </row>
    <row r="31" spans="2:14" ht="19.5" customHeight="1">
      <c r="B31" s="6">
        <v>25</v>
      </c>
      <c r="C31" s="85" t="str">
        <f>IF(LEN('ロード登録'!$C31)+LEN('ロード登録'!$D31)&gt;=5,'ロード登録'!$C31&amp;'ロード登録'!$D31,IF(LEN('ロード登録'!$C31)+LEN('ロード登録'!$D31)=4,'ロード登録'!$C31&amp;"　"&amp;'ロード登録'!$D31,IF(LEN('ロード登録'!$C31)+LEN('ロード登録'!$D31)=3,'ロード登録'!$C31&amp;"　　"&amp;'ロード登録'!$D31,'ロード登録'!$C31&amp;"　　　"&amp;'ロード登録'!$D31)))</f>
        <v>　　　</v>
      </c>
      <c r="D31" s="86"/>
      <c r="E31" s="34">
        <f>IF(AND('ロード登録'!C31="",'ロード登録'!D31=""),"",'申込'!$C$7)</f>
      </c>
      <c r="F31" s="34">
        <f>IF('ロード登録'!G31="","",'ロード登録'!G31&amp;"年")</f>
      </c>
      <c r="G31" s="34">
        <f>IF('ロード登録'!H31="","",IF(LEN('ロード登録'!H31)=3," "&amp;MID('ロード登録'!H31,1,1)&amp;"分"&amp;MID('ロード登録'!H31,2,2)&amp;"秒",IF(LEN('ロード登録'!H31)=4,MID('ロード登録'!H31,1,2)&amp;"分"&amp;MID('ロード登録'!H31,3,2)&amp;"秒","")))</f>
      </c>
      <c r="I31" s="6">
        <v>25</v>
      </c>
      <c r="J31" s="85" t="str">
        <f>IF(LEN('ロード登録'!$K31)+LEN('ロード登録'!$L31)&gt;=5,'ロード登録'!$K31&amp;'ロード登録'!$L31,IF(LEN('ロード登録'!$K31)+LEN('ロード登録'!$L31)=4,'ロード登録'!$K31&amp;"　"&amp;'ロード登録'!$L31,IF(LEN('ロード登録'!$K31)+LEN('ロード登録'!$L31)=3,'ロード登録'!$K31&amp;"　　"&amp;'ロード登録'!$L31,'ロード登録'!$K31&amp;"　　　"&amp;'ロード登録'!$L31)))</f>
        <v>　　　</v>
      </c>
      <c r="K31" s="86"/>
      <c r="L31" s="34">
        <f>IF(AND('ロード登録'!K31="",'ロード登録'!L31=""),"",'申込'!$C$7)</f>
      </c>
      <c r="M31" s="34">
        <f>IF('ロード登録'!O31="","",'ロード登録'!O31&amp;"年")</f>
      </c>
      <c r="N31" s="34">
        <f>IF('ロード登録'!P31="","",IF(LEN('ロード登録'!P31)=3," "&amp;MID('ロード登録'!P31,1,1)&amp;"分"&amp;MID('ロード登録'!P31,2,2)&amp;"秒",IF(LEN('ロード登録'!P31)=4,MID('ロード登録'!P31,1,2)&amp;"分"&amp;MID('ロード登録'!P31,3,2)&amp;"秒","")))</f>
      </c>
    </row>
    <row r="32" spans="2:14" ht="19.5" customHeight="1">
      <c r="B32" s="6">
        <v>26</v>
      </c>
      <c r="C32" s="85" t="str">
        <f>IF(LEN('ロード登録'!$C32)+LEN('ロード登録'!$D32)&gt;=5,'ロード登録'!$C32&amp;'ロード登録'!$D32,IF(LEN('ロード登録'!$C32)+LEN('ロード登録'!$D32)=4,'ロード登録'!$C32&amp;"　"&amp;'ロード登録'!$D32,IF(LEN('ロード登録'!$C32)+LEN('ロード登録'!$D32)=3,'ロード登録'!$C32&amp;"　　"&amp;'ロード登録'!$D32,'ロード登録'!$C32&amp;"　　　"&amp;'ロード登録'!$D32)))</f>
        <v>　　　</v>
      </c>
      <c r="D32" s="86"/>
      <c r="E32" s="34">
        <f>IF(AND('ロード登録'!C32="",'ロード登録'!D32=""),"",'申込'!$C$7)</f>
      </c>
      <c r="F32" s="34">
        <f>IF('ロード登録'!G32="","",'ロード登録'!G32&amp;"年")</f>
      </c>
      <c r="G32" s="34">
        <f>IF('ロード登録'!H32="","",IF(LEN('ロード登録'!H32)=3," "&amp;MID('ロード登録'!H32,1,1)&amp;"分"&amp;MID('ロード登録'!H32,2,2)&amp;"秒",IF(LEN('ロード登録'!H32)=4,MID('ロード登録'!H32,1,2)&amp;"分"&amp;MID('ロード登録'!H32,3,2)&amp;"秒","")))</f>
      </c>
      <c r="I32" s="6">
        <v>26</v>
      </c>
      <c r="J32" s="85" t="str">
        <f>IF(LEN('ロード登録'!$K32)+LEN('ロード登録'!$L32)&gt;=5,'ロード登録'!$K32&amp;'ロード登録'!$L32,IF(LEN('ロード登録'!$K32)+LEN('ロード登録'!$L32)=4,'ロード登録'!$K32&amp;"　"&amp;'ロード登録'!$L32,IF(LEN('ロード登録'!$K32)+LEN('ロード登録'!$L32)=3,'ロード登録'!$K32&amp;"　　"&amp;'ロード登録'!$L32,'ロード登録'!$K32&amp;"　　　"&amp;'ロード登録'!$L32)))</f>
        <v>　　　</v>
      </c>
      <c r="K32" s="86"/>
      <c r="L32" s="34">
        <f>IF(AND('ロード登録'!K32="",'ロード登録'!L32=""),"",'申込'!$C$7)</f>
      </c>
      <c r="M32" s="34">
        <f>IF('ロード登録'!O32="","",'ロード登録'!O32&amp;"年")</f>
      </c>
      <c r="N32" s="34">
        <f>IF('ロード登録'!P32="","",IF(LEN('ロード登録'!P32)=3," "&amp;MID('ロード登録'!P32,1,1)&amp;"分"&amp;MID('ロード登録'!P32,2,2)&amp;"秒",IF(LEN('ロード登録'!P32)=4,MID('ロード登録'!P32,1,2)&amp;"分"&amp;MID('ロード登録'!P32,3,2)&amp;"秒","")))</f>
      </c>
    </row>
    <row r="33" spans="2:14" ht="19.5" customHeight="1">
      <c r="B33" s="6">
        <v>27</v>
      </c>
      <c r="C33" s="85" t="str">
        <f>IF(LEN('ロード登録'!$C33)+LEN('ロード登録'!$D33)&gt;=5,'ロード登録'!$C33&amp;'ロード登録'!$D33,IF(LEN('ロード登録'!$C33)+LEN('ロード登録'!$D33)=4,'ロード登録'!$C33&amp;"　"&amp;'ロード登録'!$D33,IF(LEN('ロード登録'!$C33)+LEN('ロード登録'!$D33)=3,'ロード登録'!$C33&amp;"　　"&amp;'ロード登録'!$D33,'ロード登録'!$C33&amp;"　　　"&amp;'ロード登録'!$D33)))</f>
        <v>　　　</v>
      </c>
      <c r="D33" s="86"/>
      <c r="E33" s="34">
        <f>IF(AND('ロード登録'!C33="",'ロード登録'!D33=""),"",'申込'!$C$7)</f>
      </c>
      <c r="F33" s="34">
        <f>IF('ロード登録'!G33="","",'ロード登録'!G33&amp;"年")</f>
      </c>
      <c r="G33" s="34">
        <f>IF('ロード登録'!H33="","",IF(LEN('ロード登録'!H33)=3," "&amp;MID('ロード登録'!H33,1,1)&amp;"分"&amp;MID('ロード登録'!H33,2,2)&amp;"秒",IF(LEN('ロード登録'!H33)=4,MID('ロード登録'!H33,1,2)&amp;"分"&amp;MID('ロード登録'!H33,3,2)&amp;"秒","")))</f>
      </c>
      <c r="I33" s="6">
        <v>27</v>
      </c>
      <c r="J33" s="85" t="str">
        <f>IF(LEN('ロード登録'!$K33)+LEN('ロード登録'!$L33)&gt;=5,'ロード登録'!$K33&amp;'ロード登録'!$L33,IF(LEN('ロード登録'!$K33)+LEN('ロード登録'!$L33)=4,'ロード登録'!$K33&amp;"　"&amp;'ロード登録'!$L33,IF(LEN('ロード登録'!$K33)+LEN('ロード登録'!$L33)=3,'ロード登録'!$K33&amp;"　　"&amp;'ロード登録'!$L33,'ロード登録'!$K33&amp;"　　　"&amp;'ロード登録'!$L33)))</f>
        <v>　　　</v>
      </c>
      <c r="K33" s="86"/>
      <c r="L33" s="34">
        <f>IF(AND('ロード登録'!K33="",'ロード登録'!L33=""),"",'申込'!$C$7)</f>
      </c>
      <c r="M33" s="34">
        <f>IF('ロード登録'!O33="","",'ロード登録'!O33&amp;"年")</f>
      </c>
      <c r="N33" s="34">
        <f>IF('ロード登録'!P33="","",IF(LEN('ロード登録'!P33)=3," "&amp;MID('ロード登録'!P33,1,1)&amp;"分"&amp;MID('ロード登録'!P33,2,2)&amp;"秒",IF(LEN('ロード登録'!P33)=4,MID('ロード登録'!P33,1,2)&amp;"分"&amp;MID('ロード登録'!P33,3,2)&amp;"秒","")))</f>
      </c>
    </row>
    <row r="34" spans="2:14" ht="19.5" customHeight="1">
      <c r="B34" s="6">
        <v>28</v>
      </c>
      <c r="C34" s="85" t="str">
        <f>IF(LEN('ロード登録'!$C34)+LEN('ロード登録'!$D34)&gt;=5,'ロード登録'!$C34&amp;'ロード登録'!$D34,IF(LEN('ロード登録'!$C34)+LEN('ロード登録'!$D34)=4,'ロード登録'!$C34&amp;"　"&amp;'ロード登録'!$D34,IF(LEN('ロード登録'!$C34)+LEN('ロード登録'!$D34)=3,'ロード登録'!$C34&amp;"　　"&amp;'ロード登録'!$D34,'ロード登録'!$C34&amp;"　　　"&amp;'ロード登録'!$D34)))</f>
        <v>　　　</v>
      </c>
      <c r="D34" s="86"/>
      <c r="E34" s="34">
        <f>IF(AND('ロード登録'!C34="",'ロード登録'!D34=""),"",'申込'!$C$7)</f>
      </c>
      <c r="F34" s="34">
        <f>IF('ロード登録'!G34="","",'ロード登録'!G34&amp;"年")</f>
      </c>
      <c r="G34" s="34">
        <f>IF('ロード登録'!H34="","",IF(LEN('ロード登録'!H34)=3," "&amp;MID('ロード登録'!H34,1,1)&amp;"分"&amp;MID('ロード登録'!H34,2,2)&amp;"秒",IF(LEN('ロード登録'!H34)=4,MID('ロード登録'!H34,1,2)&amp;"分"&amp;MID('ロード登録'!H34,3,2)&amp;"秒","")))</f>
      </c>
      <c r="I34" s="6">
        <v>28</v>
      </c>
      <c r="J34" s="85" t="str">
        <f>IF(LEN('ロード登録'!$K34)+LEN('ロード登録'!$L34)&gt;=5,'ロード登録'!$K34&amp;'ロード登録'!$L34,IF(LEN('ロード登録'!$K34)+LEN('ロード登録'!$L34)=4,'ロード登録'!$K34&amp;"　"&amp;'ロード登録'!$L34,IF(LEN('ロード登録'!$K34)+LEN('ロード登録'!$L34)=3,'ロード登録'!$K34&amp;"　　"&amp;'ロード登録'!$L34,'ロード登録'!$K34&amp;"　　　"&amp;'ロード登録'!$L34)))</f>
        <v>　　　</v>
      </c>
      <c r="K34" s="86"/>
      <c r="L34" s="34">
        <f>IF(AND('ロード登録'!K34="",'ロード登録'!L34=""),"",'申込'!$C$7)</f>
      </c>
      <c r="M34" s="34">
        <f>IF('ロード登録'!O34="","",'ロード登録'!O34&amp;"年")</f>
      </c>
      <c r="N34" s="34">
        <f>IF('ロード登録'!P34="","",IF(LEN('ロード登録'!P34)=3," "&amp;MID('ロード登録'!P34,1,1)&amp;"分"&amp;MID('ロード登録'!P34,2,2)&amp;"秒",IF(LEN('ロード登録'!P34)=4,MID('ロード登録'!P34,1,2)&amp;"分"&amp;MID('ロード登録'!P34,3,2)&amp;"秒","")))</f>
      </c>
    </row>
    <row r="35" spans="2:14" ht="19.5" customHeight="1">
      <c r="B35" s="6">
        <v>29</v>
      </c>
      <c r="C35" s="85" t="str">
        <f>IF(LEN('ロード登録'!$C35)+LEN('ロード登録'!$D35)&gt;=5,'ロード登録'!$C35&amp;'ロード登録'!$D35,IF(LEN('ロード登録'!$C35)+LEN('ロード登録'!$D35)=4,'ロード登録'!$C35&amp;"　"&amp;'ロード登録'!$D35,IF(LEN('ロード登録'!$C35)+LEN('ロード登録'!$D35)=3,'ロード登録'!$C35&amp;"　　"&amp;'ロード登録'!$D35,'ロード登録'!$C35&amp;"　　　"&amp;'ロード登録'!$D35)))</f>
        <v>　　　</v>
      </c>
      <c r="D35" s="86"/>
      <c r="E35" s="34">
        <f>IF(AND('ロード登録'!C35="",'ロード登録'!D35=""),"",'申込'!$C$7)</f>
      </c>
      <c r="F35" s="34">
        <f>IF('ロード登録'!G35="","",'ロード登録'!G35&amp;"年")</f>
      </c>
      <c r="G35" s="34">
        <f>IF('ロード登録'!H35="","",IF(LEN('ロード登録'!H35)=3," "&amp;MID('ロード登録'!H35,1,1)&amp;"分"&amp;MID('ロード登録'!H35,2,2)&amp;"秒",IF(LEN('ロード登録'!H35)=4,MID('ロード登録'!H35,1,2)&amp;"分"&amp;MID('ロード登録'!H35,3,2)&amp;"秒","")))</f>
      </c>
      <c r="I35" s="6">
        <v>29</v>
      </c>
      <c r="J35" s="85" t="str">
        <f>IF(LEN('ロード登録'!$K35)+LEN('ロード登録'!$L35)&gt;=5,'ロード登録'!$K35&amp;'ロード登録'!$L35,IF(LEN('ロード登録'!$K35)+LEN('ロード登録'!$L35)=4,'ロード登録'!$K35&amp;"　"&amp;'ロード登録'!$L35,IF(LEN('ロード登録'!$K35)+LEN('ロード登録'!$L35)=3,'ロード登録'!$K35&amp;"　　"&amp;'ロード登録'!$L35,'ロード登録'!$K35&amp;"　　　"&amp;'ロード登録'!$L35)))</f>
        <v>　　　</v>
      </c>
      <c r="K35" s="86"/>
      <c r="L35" s="34">
        <f>IF(AND('ロード登録'!K35="",'ロード登録'!L35=""),"",'申込'!$C$7)</f>
      </c>
      <c r="M35" s="34">
        <f>IF('ロード登録'!O35="","",'ロード登録'!O35&amp;"年")</f>
      </c>
      <c r="N35" s="34">
        <f>IF('ロード登録'!P35="","",IF(LEN('ロード登録'!P35)=3," "&amp;MID('ロード登録'!P35,1,1)&amp;"分"&amp;MID('ロード登録'!P35,2,2)&amp;"秒",IF(LEN('ロード登録'!P35)=4,MID('ロード登録'!P35,1,2)&amp;"分"&amp;MID('ロード登録'!P35,3,2)&amp;"秒","")))</f>
      </c>
    </row>
    <row r="36" spans="2:14" ht="19.5" customHeight="1">
      <c r="B36" s="6">
        <v>30</v>
      </c>
      <c r="C36" s="85" t="str">
        <f>IF(LEN('ロード登録'!$C36)+LEN('ロード登録'!$D36)&gt;=5,'ロード登録'!$C36&amp;'ロード登録'!$D36,IF(LEN('ロード登録'!$C36)+LEN('ロード登録'!$D36)=4,'ロード登録'!$C36&amp;"　"&amp;'ロード登録'!$D36,IF(LEN('ロード登録'!$C36)+LEN('ロード登録'!$D36)=3,'ロード登録'!$C36&amp;"　　"&amp;'ロード登録'!$D36,'ロード登録'!$C36&amp;"　　　"&amp;'ロード登録'!$D36)))</f>
        <v>　　　</v>
      </c>
      <c r="D36" s="86"/>
      <c r="E36" s="34">
        <f>IF(AND('ロード登録'!C36="",'ロード登録'!D36=""),"",'申込'!$C$7)</f>
      </c>
      <c r="F36" s="34">
        <f>IF('ロード登録'!G36="","",'ロード登録'!G36&amp;"年")</f>
      </c>
      <c r="G36" s="34">
        <f>IF('ロード登録'!H36="","",IF(LEN('ロード登録'!H36)=3," "&amp;MID('ロード登録'!H36,1,1)&amp;"分"&amp;MID('ロード登録'!H36,2,2)&amp;"秒",IF(LEN('ロード登録'!H36)=4,MID('ロード登録'!H36,1,2)&amp;"分"&amp;MID('ロード登録'!H36,3,2)&amp;"秒","")))</f>
      </c>
      <c r="I36" s="6">
        <v>30</v>
      </c>
      <c r="J36" s="85" t="str">
        <f>IF(LEN('ロード登録'!$K36)+LEN('ロード登録'!$L36)&gt;=5,'ロード登録'!$K36&amp;'ロード登録'!$L36,IF(LEN('ロード登録'!$K36)+LEN('ロード登録'!$L36)=4,'ロード登録'!$K36&amp;"　"&amp;'ロード登録'!$L36,IF(LEN('ロード登録'!$K36)+LEN('ロード登録'!$L36)=3,'ロード登録'!$K36&amp;"　　"&amp;'ロード登録'!$L36,'ロード登録'!$K36&amp;"　　　"&amp;'ロード登録'!$L36)))</f>
        <v>　　　</v>
      </c>
      <c r="K36" s="86"/>
      <c r="L36" s="34">
        <f>IF(AND('ロード登録'!K36="",'ロード登録'!L36=""),"",'申込'!$C$7)</f>
      </c>
      <c r="M36" s="34">
        <f>IF('ロード登録'!O36="","",'ロード登録'!O36&amp;"年")</f>
      </c>
      <c r="N36" s="34">
        <f>IF('ロード登録'!P36="","",IF(LEN('ロード登録'!P36)=3," "&amp;MID('ロード登録'!P36,1,1)&amp;"分"&amp;MID('ロード登録'!P36,2,2)&amp;"秒",IF(LEN('ロード登録'!P36)=4,MID('ロード登録'!P36,1,2)&amp;"分"&amp;MID('ロード登録'!P36,3,2)&amp;"秒","")))</f>
      </c>
    </row>
    <row r="37" spans="2:14" ht="19.5" customHeight="1">
      <c r="B37" s="6">
        <v>31</v>
      </c>
      <c r="C37" s="85" t="str">
        <f>IF(LEN('ロード登録'!$C37)+LEN('ロード登録'!$D37)&gt;=5,'ロード登録'!$C37&amp;'ロード登録'!$D37,IF(LEN('ロード登録'!$C37)+LEN('ロード登録'!$D37)=4,'ロード登録'!$C37&amp;"　"&amp;'ロード登録'!$D37,IF(LEN('ロード登録'!$C37)+LEN('ロード登録'!$D37)=3,'ロード登録'!$C37&amp;"　　"&amp;'ロード登録'!$D37,'ロード登録'!$C37&amp;"　　　"&amp;'ロード登録'!$D37)))</f>
        <v>　　　</v>
      </c>
      <c r="D37" s="86"/>
      <c r="E37" s="34">
        <f>IF(AND('ロード登録'!C37="",'ロード登録'!D37=""),"",'申込'!$C$7)</f>
      </c>
      <c r="F37" s="34">
        <f>IF('ロード登録'!G37="","",'ロード登録'!G37&amp;"年")</f>
      </c>
      <c r="G37" s="34">
        <f>IF('ロード登録'!H37="","",IF(LEN('ロード登録'!H37)=3," "&amp;MID('ロード登録'!H37,1,1)&amp;"分"&amp;MID('ロード登録'!H37,2,2)&amp;"秒",IF(LEN('ロード登録'!H37)=4,MID('ロード登録'!H37,1,2)&amp;"分"&amp;MID('ロード登録'!H37,3,2)&amp;"秒","")))</f>
      </c>
      <c r="I37" s="6">
        <v>31</v>
      </c>
      <c r="J37" s="85" t="str">
        <f>IF(LEN('ロード登録'!$K37)+LEN('ロード登録'!$L37)&gt;=5,'ロード登録'!$K37&amp;'ロード登録'!$L37,IF(LEN('ロード登録'!$K37)+LEN('ロード登録'!$L37)=4,'ロード登録'!$K37&amp;"　"&amp;'ロード登録'!$L37,IF(LEN('ロード登録'!$K37)+LEN('ロード登録'!$L37)=3,'ロード登録'!$K37&amp;"　　"&amp;'ロード登録'!$L37,'ロード登録'!$K37&amp;"　　　"&amp;'ロード登録'!$L37)))</f>
        <v>　　　</v>
      </c>
      <c r="K37" s="86"/>
      <c r="L37" s="34">
        <f>IF(AND('ロード登録'!K37="",'ロード登録'!L37=""),"",'申込'!$C$7)</f>
      </c>
      <c r="M37" s="34">
        <f>IF('ロード登録'!O37="","",'ロード登録'!O37&amp;"年")</f>
      </c>
      <c r="N37" s="34">
        <f>IF('ロード登録'!P37="","",IF(LEN('ロード登録'!P37)=3," "&amp;MID('ロード登録'!P37,1,1)&amp;"分"&amp;MID('ロード登録'!P37,2,2)&amp;"秒",IF(LEN('ロード登録'!P37)=4,MID('ロード登録'!P37,1,2)&amp;"分"&amp;MID('ロード登録'!P37,3,2)&amp;"秒","")))</f>
      </c>
    </row>
    <row r="38" spans="2:14" ht="19.5" customHeight="1">
      <c r="B38" s="6">
        <v>32</v>
      </c>
      <c r="C38" s="85" t="str">
        <f>IF(LEN('ロード登録'!$C38)+LEN('ロード登録'!$D38)&gt;=5,'ロード登録'!$C38&amp;'ロード登録'!$D38,IF(LEN('ロード登録'!$C38)+LEN('ロード登録'!$D38)=4,'ロード登録'!$C38&amp;"　"&amp;'ロード登録'!$D38,IF(LEN('ロード登録'!$C38)+LEN('ロード登録'!$D38)=3,'ロード登録'!$C38&amp;"　　"&amp;'ロード登録'!$D38,'ロード登録'!$C38&amp;"　　　"&amp;'ロード登録'!$D38)))</f>
        <v>　　　</v>
      </c>
      <c r="D38" s="86"/>
      <c r="E38" s="34">
        <f>IF(AND('ロード登録'!C38="",'ロード登録'!D38=""),"",'申込'!$C$7)</f>
      </c>
      <c r="F38" s="34">
        <f>IF('ロード登録'!G38="","",'ロード登録'!G38&amp;"年")</f>
      </c>
      <c r="G38" s="34">
        <f>IF('ロード登録'!H38="","",IF(LEN('ロード登録'!H38)=3," "&amp;MID('ロード登録'!H38,1,1)&amp;"分"&amp;MID('ロード登録'!H38,2,2)&amp;"秒",IF(LEN('ロード登録'!H38)=4,MID('ロード登録'!H38,1,2)&amp;"分"&amp;MID('ロード登録'!H38,3,2)&amp;"秒","")))</f>
      </c>
      <c r="I38" s="6">
        <v>32</v>
      </c>
      <c r="J38" s="85" t="str">
        <f>IF(LEN('ロード登録'!$K38)+LEN('ロード登録'!$L38)&gt;=5,'ロード登録'!$K38&amp;'ロード登録'!$L38,IF(LEN('ロード登録'!$K38)+LEN('ロード登録'!$L38)=4,'ロード登録'!$K38&amp;"　"&amp;'ロード登録'!$L38,IF(LEN('ロード登録'!$K38)+LEN('ロード登録'!$L38)=3,'ロード登録'!$K38&amp;"　　"&amp;'ロード登録'!$L38,'ロード登録'!$K38&amp;"　　　"&amp;'ロード登録'!$L38)))</f>
        <v>　　　</v>
      </c>
      <c r="K38" s="86"/>
      <c r="L38" s="34">
        <f>IF(AND('ロード登録'!K38="",'ロード登録'!L38=""),"",'申込'!$C$7)</f>
      </c>
      <c r="M38" s="34">
        <f>IF('ロード登録'!O38="","",'ロード登録'!O38&amp;"年")</f>
      </c>
      <c r="N38" s="34">
        <f>IF('ロード登録'!P38="","",IF(LEN('ロード登録'!P38)=3," "&amp;MID('ロード登録'!P38,1,1)&amp;"分"&amp;MID('ロード登録'!P38,2,2)&amp;"秒",IF(LEN('ロード登録'!P38)=4,MID('ロード登録'!P38,1,2)&amp;"分"&amp;MID('ロード登録'!P38,3,2)&amp;"秒","")))</f>
      </c>
    </row>
    <row r="39" spans="2:14" ht="19.5" customHeight="1">
      <c r="B39" s="6">
        <v>33</v>
      </c>
      <c r="C39" s="85" t="str">
        <f>IF(LEN('ロード登録'!$C39)+LEN('ロード登録'!$D39)&gt;=5,'ロード登録'!$C39&amp;'ロード登録'!$D39,IF(LEN('ロード登録'!$C39)+LEN('ロード登録'!$D39)=4,'ロード登録'!$C39&amp;"　"&amp;'ロード登録'!$D39,IF(LEN('ロード登録'!$C39)+LEN('ロード登録'!$D39)=3,'ロード登録'!$C39&amp;"　　"&amp;'ロード登録'!$D39,'ロード登録'!$C39&amp;"　　　"&amp;'ロード登録'!$D39)))</f>
        <v>　　　</v>
      </c>
      <c r="D39" s="86"/>
      <c r="E39" s="34">
        <f>IF(AND('ロード登録'!C39="",'ロード登録'!D39=""),"",'申込'!$C$7)</f>
      </c>
      <c r="F39" s="34">
        <f>IF('ロード登録'!G39="","",'ロード登録'!G39&amp;"年")</f>
      </c>
      <c r="G39" s="34">
        <f>IF('ロード登録'!H39="","",IF(LEN('ロード登録'!H39)=3," "&amp;MID('ロード登録'!H39,1,1)&amp;"分"&amp;MID('ロード登録'!H39,2,2)&amp;"秒",IF(LEN('ロード登録'!H39)=4,MID('ロード登録'!H39,1,2)&amp;"分"&amp;MID('ロード登録'!H39,3,2)&amp;"秒","")))</f>
      </c>
      <c r="I39" s="6">
        <v>33</v>
      </c>
      <c r="J39" s="85" t="str">
        <f>IF(LEN('ロード登録'!$K39)+LEN('ロード登録'!$L39)&gt;=5,'ロード登録'!$K39&amp;'ロード登録'!$L39,IF(LEN('ロード登録'!$K39)+LEN('ロード登録'!$L39)=4,'ロード登録'!$K39&amp;"　"&amp;'ロード登録'!$L39,IF(LEN('ロード登録'!$K39)+LEN('ロード登録'!$L39)=3,'ロード登録'!$K39&amp;"　　"&amp;'ロード登録'!$L39,'ロード登録'!$K39&amp;"　　　"&amp;'ロード登録'!$L39)))</f>
        <v>　　　</v>
      </c>
      <c r="K39" s="86"/>
      <c r="L39" s="34">
        <f>IF(AND('ロード登録'!K39="",'ロード登録'!L39=""),"",'申込'!$C$7)</f>
      </c>
      <c r="M39" s="34">
        <f>IF('ロード登録'!O39="","",'ロード登録'!O39&amp;"年")</f>
      </c>
      <c r="N39" s="34">
        <f>IF('ロード登録'!P39="","",IF(LEN('ロード登録'!P39)=3," "&amp;MID('ロード登録'!P39,1,1)&amp;"分"&amp;MID('ロード登録'!P39,2,2)&amp;"秒",IF(LEN('ロード登録'!P39)=4,MID('ロード登録'!P39,1,2)&amp;"分"&amp;MID('ロード登録'!P39,3,2)&amp;"秒","")))</f>
      </c>
    </row>
    <row r="40" spans="2:14" ht="19.5" customHeight="1">
      <c r="B40" s="6">
        <v>34</v>
      </c>
      <c r="C40" s="85" t="str">
        <f>IF(LEN('ロード登録'!$C40)+LEN('ロード登録'!$D40)&gt;=5,'ロード登録'!$C40&amp;'ロード登録'!$D40,IF(LEN('ロード登録'!$C40)+LEN('ロード登録'!$D40)=4,'ロード登録'!$C40&amp;"　"&amp;'ロード登録'!$D40,IF(LEN('ロード登録'!$C40)+LEN('ロード登録'!$D40)=3,'ロード登録'!$C40&amp;"　　"&amp;'ロード登録'!$D40,'ロード登録'!$C40&amp;"　　　"&amp;'ロード登録'!$D40)))</f>
        <v>　　　</v>
      </c>
      <c r="D40" s="86"/>
      <c r="E40" s="34">
        <f>IF(AND('ロード登録'!C40="",'ロード登録'!D40=""),"",'申込'!$C$7)</f>
      </c>
      <c r="F40" s="34">
        <f>IF('ロード登録'!G40="","",'ロード登録'!G40&amp;"年")</f>
      </c>
      <c r="G40" s="34">
        <f>IF('ロード登録'!H40="","",IF(LEN('ロード登録'!H40)=3," "&amp;MID('ロード登録'!H40,1,1)&amp;"分"&amp;MID('ロード登録'!H40,2,2)&amp;"秒",IF(LEN('ロード登録'!H40)=4,MID('ロード登録'!H40,1,2)&amp;"分"&amp;MID('ロード登録'!H40,3,2)&amp;"秒","")))</f>
      </c>
      <c r="I40" s="6">
        <v>34</v>
      </c>
      <c r="J40" s="85" t="str">
        <f>IF(LEN('ロード登録'!$K40)+LEN('ロード登録'!$L40)&gt;=5,'ロード登録'!$K40&amp;'ロード登録'!$L40,IF(LEN('ロード登録'!$K40)+LEN('ロード登録'!$L40)=4,'ロード登録'!$K40&amp;"　"&amp;'ロード登録'!$L40,IF(LEN('ロード登録'!$K40)+LEN('ロード登録'!$L40)=3,'ロード登録'!$K40&amp;"　　"&amp;'ロード登録'!$L40,'ロード登録'!$K40&amp;"　　　"&amp;'ロード登録'!$L40)))</f>
        <v>　　　</v>
      </c>
      <c r="K40" s="86"/>
      <c r="L40" s="34">
        <f>IF(AND('ロード登録'!K40="",'ロード登録'!L40=""),"",'申込'!$C$7)</f>
      </c>
      <c r="M40" s="34">
        <f>IF('ロード登録'!O40="","",'ロード登録'!O40&amp;"年")</f>
      </c>
      <c r="N40" s="34">
        <f>IF('ロード登録'!P40="","",IF(LEN('ロード登録'!P40)=3," "&amp;MID('ロード登録'!P40,1,1)&amp;"分"&amp;MID('ロード登録'!P40,2,2)&amp;"秒",IF(LEN('ロード登録'!P40)=4,MID('ロード登録'!P40,1,2)&amp;"分"&amp;MID('ロード登録'!P40,3,2)&amp;"秒","")))</f>
      </c>
    </row>
    <row r="41" spans="2:14" ht="19.5" customHeight="1">
      <c r="B41" s="6">
        <v>35</v>
      </c>
      <c r="C41" s="85" t="str">
        <f>IF(LEN('ロード登録'!$C41)+LEN('ロード登録'!$D41)&gt;=5,'ロード登録'!$C41&amp;'ロード登録'!$D41,IF(LEN('ロード登録'!$C41)+LEN('ロード登録'!$D41)=4,'ロード登録'!$C41&amp;"　"&amp;'ロード登録'!$D41,IF(LEN('ロード登録'!$C41)+LEN('ロード登録'!$D41)=3,'ロード登録'!$C41&amp;"　　"&amp;'ロード登録'!$D41,'ロード登録'!$C41&amp;"　　　"&amp;'ロード登録'!$D41)))</f>
        <v>　　　</v>
      </c>
      <c r="D41" s="86"/>
      <c r="E41" s="34">
        <f>IF(AND('ロード登録'!C41="",'ロード登録'!D41=""),"",'申込'!$C$7)</f>
      </c>
      <c r="F41" s="34">
        <f>IF('ロード登録'!G41="","",'ロード登録'!G41&amp;"年")</f>
      </c>
      <c r="G41" s="34">
        <f>IF('ロード登録'!H41="","",IF(LEN('ロード登録'!H41)=3," "&amp;MID('ロード登録'!H41,1,1)&amp;"分"&amp;MID('ロード登録'!H41,2,2)&amp;"秒",IF(LEN('ロード登録'!H41)=4,MID('ロード登録'!H41,1,2)&amp;"分"&amp;MID('ロード登録'!H41,3,2)&amp;"秒","")))</f>
      </c>
      <c r="I41" s="6">
        <v>35</v>
      </c>
      <c r="J41" s="85" t="str">
        <f>IF(LEN('ロード登録'!$K41)+LEN('ロード登録'!$L41)&gt;=5,'ロード登録'!$K41&amp;'ロード登録'!$L41,IF(LEN('ロード登録'!$K41)+LEN('ロード登録'!$L41)=4,'ロード登録'!$K41&amp;"　"&amp;'ロード登録'!$L41,IF(LEN('ロード登録'!$K41)+LEN('ロード登録'!$L41)=3,'ロード登録'!$K41&amp;"　　"&amp;'ロード登録'!$L41,'ロード登録'!$K41&amp;"　　　"&amp;'ロード登録'!$L41)))</f>
        <v>　　　</v>
      </c>
      <c r="K41" s="86"/>
      <c r="L41" s="34">
        <f>IF(AND('ロード登録'!K41="",'ロード登録'!L41=""),"",'申込'!$C$7)</f>
      </c>
      <c r="M41" s="34">
        <f>IF('ロード登録'!O41="","",'ロード登録'!O41&amp;"年")</f>
      </c>
      <c r="N41" s="34">
        <f>IF('ロード登録'!P41="","",IF(LEN('ロード登録'!P41)=3," "&amp;MID('ロード登録'!P41,1,1)&amp;"分"&amp;MID('ロード登録'!P41,2,2)&amp;"秒",IF(LEN('ロード登録'!P41)=4,MID('ロード登録'!P41,1,2)&amp;"分"&amp;MID('ロード登録'!P41,3,2)&amp;"秒","")))</f>
      </c>
    </row>
    <row r="42" spans="2:14" ht="19.5" customHeight="1">
      <c r="B42" s="6">
        <v>36</v>
      </c>
      <c r="C42" s="85" t="str">
        <f>IF(LEN('ロード登録'!$C42)+LEN('ロード登録'!$D42)&gt;=5,'ロード登録'!$C42&amp;'ロード登録'!$D42,IF(LEN('ロード登録'!$C42)+LEN('ロード登録'!$D42)=4,'ロード登録'!$C42&amp;"　"&amp;'ロード登録'!$D42,IF(LEN('ロード登録'!$C42)+LEN('ロード登録'!$D42)=3,'ロード登録'!$C42&amp;"　　"&amp;'ロード登録'!$D42,'ロード登録'!$C42&amp;"　　　"&amp;'ロード登録'!$D42)))</f>
        <v>　　　</v>
      </c>
      <c r="D42" s="86"/>
      <c r="E42" s="34">
        <f>IF(AND('ロード登録'!C42="",'ロード登録'!D42=""),"",'申込'!$C$7)</f>
      </c>
      <c r="F42" s="34">
        <f>IF('ロード登録'!G42="","",'ロード登録'!G42&amp;"年")</f>
      </c>
      <c r="G42" s="34">
        <f>IF('ロード登録'!H42="","",IF(LEN('ロード登録'!H42)=3," "&amp;MID('ロード登録'!H42,1,1)&amp;"分"&amp;MID('ロード登録'!H42,2,2)&amp;"秒",IF(LEN('ロード登録'!H42)=4,MID('ロード登録'!H42,1,2)&amp;"分"&amp;MID('ロード登録'!H42,3,2)&amp;"秒","")))</f>
      </c>
      <c r="I42" s="6">
        <v>36</v>
      </c>
      <c r="J42" s="85" t="str">
        <f>IF(LEN('ロード登録'!$K42)+LEN('ロード登録'!$L42)&gt;=5,'ロード登録'!$K42&amp;'ロード登録'!$L42,IF(LEN('ロード登録'!$K42)+LEN('ロード登録'!$L42)=4,'ロード登録'!$K42&amp;"　"&amp;'ロード登録'!$L42,IF(LEN('ロード登録'!$K42)+LEN('ロード登録'!$L42)=3,'ロード登録'!$K42&amp;"　　"&amp;'ロード登録'!$L42,'ロード登録'!$K42&amp;"　　　"&amp;'ロード登録'!$L42)))</f>
        <v>　　　</v>
      </c>
      <c r="K42" s="86"/>
      <c r="L42" s="34">
        <f>IF(AND('ロード登録'!K42="",'ロード登録'!L42=""),"",'申込'!$C$7)</f>
      </c>
      <c r="M42" s="34">
        <f>IF('ロード登録'!O42="","",'ロード登録'!O42&amp;"年")</f>
      </c>
      <c r="N42" s="34">
        <f>IF('ロード登録'!P42="","",IF(LEN('ロード登録'!P42)=3," "&amp;MID('ロード登録'!P42,1,1)&amp;"分"&amp;MID('ロード登録'!P42,2,2)&amp;"秒",IF(LEN('ロード登録'!P42)=4,MID('ロード登録'!P42,1,2)&amp;"分"&amp;MID('ロード登録'!P42,3,2)&amp;"秒","")))</f>
      </c>
    </row>
    <row r="43" spans="2:14" ht="19.5" customHeight="1">
      <c r="B43" s="6">
        <v>37</v>
      </c>
      <c r="C43" s="85" t="str">
        <f>IF(LEN('ロード登録'!$C43)+LEN('ロード登録'!$D43)&gt;=5,'ロード登録'!$C43&amp;'ロード登録'!$D43,IF(LEN('ロード登録'!$C43)+LEN('ロード登録'!$D43)=4,'ロード登録'!$C43&amp;"　"&amp;'ロード登録'!$D43,IF(LEN('ロード登録'!$C43)+LEN('ロード登録'!$D43)=3,'ロード登録'!$C43&amp;"　　"&amp;'ロード登録'!$D43,'ロード登録'!$C43&amp;"　　　"&amp;'ロード登録'!$D43)))</f>
        <v>　　　</v>
      </c>
      <c r="D43" s="86"/>
      <c r="E43" s="34">
        <f>IF(AND('ロード登録'!C43="",'ロード登録'!D43=""),"",'申込'!$C$7)</f>
      </c>
      <c r="F43" s="34">
        <f>IF('ロード登録'!G43="","",'ロード登録'!G43&amp;"年")</f>
      </c>
      <c r="G43" s="34">
        <f>IF('ロード登録'!H43="","",IF(LEN('ロード登録'!H43)=3," "&amp;MID('ロード登録'!H43,1,1)&amp;"分"&amp;MID('ロード登録'!H43,2,2)&amp;"秒",IF(LEN('ロード登録'!H43)=4,MID('ロード登録'!H43,1,2)&amp;"分"&amp;MID('ロード登録'!H43,3,2)&amp;"秒","")))</f>
      </c>
      <c r="I43" s="6">
        <v>37</v>
      </c>
      <c r="J43" s="85" t="str">
        <f>IF(LEN('ロード登録'!$K43)+LEN('ロード登録'!$L43)&gt;=5,'ロード登録'!$K43&amp;'ロード登録'!$L43,IF(LEN('ロード登録'!$K43)+LEN('ロード登録'!$L43)=4,'ロード登録'!$K43&amp;"　"&amp;'ロード登録'!$L43,IF(LEN('ロード登録'!$K43)+LEN('ロード登録'!$L43)=3,'ロード登録'!$K43&amp;"　　"&amp;'ロード登録'!$L43,'ロード登録'!$K43&amp;"　　　"&amp;'ロード登録'!$L43)))</f>
        <v>　　　</v>
      </c>
      <c r="K43" s="86"/>
      <c r="L43" s="34">
        <f>IF(AND('ロード登録'!K43="",'ロード登録'!L43=""),"",'申込'!$C$7)</f>
      </c>
      <c r="M43" s="34">
        <f>IF('ロード登録'!O43="","",'ロード登録'!O43&amp;"年")</f>
      </c>
      <c r="N43" s="34">
        <f>IF('ロード登録'!P43="","",IF(LEN('ロード登録'!P43)=3," "&amp;MID('ロード登録'!P43,1,1)&amp;"分"&amp;MID('ロード登録'!P43,2,2)&amp;"秒",IF(LEN('ロード登録'!P43)=4,MID('ロード登録'!P43,1,2)&amp;"分"&amp;MID('ロード登録'!P43,3,2)&amp;"秒","")))</f>
      </c>
    </row>
    <row r="44" spans="2:14" ht="19.5" customHeight="1">
      <c r="B44" s="6">
        <v>38</v>
      </c>
      <c r="C44" s="85" t="str">
        <f>IF(LEN('ロード登録'!$C44)+LEN('ロード登録'!$D44)&gt;=5,'ロード登録'!$C44&amp;'ロード登録'!$D44,IF(LEN('ロード登録'!$C44)+LEN('ロード登録'!$D44)=4,'ロード登録'!$C44&amp;"　"&amp;'ロード登録'!$D44,IF(LEN('ロード登録'!$C44)+LEN('ロード登録'!$D44)=3,'ロード登録'!$C44&amp;"　　"&amp;'ロード登録'!$D44,'ロード登録'!$C44&amp;"　　　"&amp;'ロード登録'!$D44)))</f>
        <v>　　　</v>
      </c>
      <c r="D44" s="86"/>
      <c r="E44" s="34">
        <f>IF(AND('ロード登録'!C44="",'ロード登録'!D44=""),"",'申込'!$C$7)</f>
      </c>
      <c r="F44" s="34">
        <f>IF('ロード登録'!G44="","",'ロード登録'!G44&amp;"年")</f>
      </c>
      <c r="G44" s="34">
        <f>IF('ロード登録'!H44="","",IF(LEN('ロード登録'!H44)=3," "&amp;MID('ロード登録'!H44,1,1)&amp;"分"&amp;MID('ロード登録'!H44,2,2)&amp;"秒",IF(LEN('ロード登録'!H44)=4,MID('ロード登録'!H44,1,2)&amp;"分"&amp;MID('ロード登録'!H44,3,2)&amp;"秒","")))</f>
      </c>
      <c r="I44" s="6">
        <v>38</v>
      </c>
      <c r="J44" s="85" t="str">
        <f>IF(LEN('ロード登録'!$K44)+LEN('ロード登録'!$L44)&gt;=5,'ロード登録'!$K44&amp;'ロード登録'!$L44,IF(LEN('ロード登録'!$K44)+LEN('ロード登録'!$L44)=4,'ロード登録'!$K44&amp;"　"&amp;'ロード登録'!$L44,IF(LEN('ロード登録'!$K44)+LEN('ロード登録'!$L44)=3,'ロード登録'!$K44&amp;"　　"&amp;'ロード登録'!$L44,'ロード登録'!$K44&amp;"　　　"&amp;'ロード登録'!$L44)))</f>
        <v>　　　</v>
      </c>
      <c r="K44" s="86"/>
      <c r="L44" s="34">
        <f>IF(AND('ロード登録'!K44="",'ロード登録'!L44=""),"",'申込'!$C$7)</f>
      </c>
      <c r="M44" s="34">
        <f>IF('ロード登録'!O44="","",'ロード登録'!O44&amp;"年")</f>
      </c>
      <c r="N44" s="34">
        <f>IF('ロード登録'!P44="","",IF(LEN('ロード登録'!P44)=3," "&amp;MID('ロード登録'!P44,1,1)&amp;"分"&amp;MID('ロード登録'!P44,2,2)&amp;"秒",IF(LEN('ロード登録'!P44)=4,MID('ロード登録'!P44,1,2)&amp;"分"&amp;MID('ロード登録'!P44,3,2)&amp;"秒","")))</f>
      </c>
    </row>
    <row r="45" spans="2:14" ht="19.5" customHeight="1">
      <c r="B45" s="6">
        <v>39</v>
      </c>
      <c r="C45" s="85" t="str">
        <f>IF(LEN('ロード登録'!$C45)+LEN('ロード登録'!$D45)&gt;=5,'ロード登録'!$C45&amp;'ロード登録'!$D45,IF(LEN('ロード登録'!$C45)+LEN('ロード登録'!$D45)=4,'ロード登録'!$C45&amp;"　"&amp;'ロード登録'!$D45,IF(LEN('ロード登録'!$C45)+LEN('ロード登録'!$D45)=3,'ロード登録'!$C45&amp;"　　"&amp;'ロード登録'!$D45,'ロード登録'!$C45&amp;"　　　"&amp;'ロード登録'!$D45)))</f>
        <v>　　　</v>
      </c>
      <c r="D45" s="86"/>
      <c r="E45" s="34">
        <f>IF(AND('ロード登録'!C45="",'ロード登録'!D45=""),"",'申込'!$C$7)</f>
      </c>
      <c r="F45" s="34">
        <f>IF('ロード登録'!G45="","",'ロード登録'!G45&amp;"年")</f>
      </c>
      <c r="G45" s="34">
        <f>IF('ロード登録'!H45="","",IF(LEN('ロード登録'!H45)=3," "&amp;MID('ロード登録'!H45,1,1)&amp;"分"&amp;MID('ロード登録'!H45,2,2)&amp;"秒",IF(LEN('ロード登録'!H45)=4,MID('ロード登録'!H45,1,2)&amp;"分"&amp;MID('ロード登録'!H45,3,2)&amp;"秒","")))</f>
      </c>
      <c r="I45" s="6">
        <v>39</v>
      </c>
      <c r="J45" s="85" t="str">
        <f>IF(LEN('ロード登録'!$K45)+LEN('ロード登録'!$L45)&gt;=5,'ロード登録'!$K45&amp;'ロード登録'!$L45,IF(LEN('ロード登録'!$K45)+LEN('ロード登録'!$L45)=4,'ロード登録'!$K45&amp;"　"&amp;'ロード登録'!$L45,IF(LEN('ロード登録'!$K45)+LEN('ロード登録'!$L45)=3,'ロード登録'!$K45&amp;"　　"&amp;'ロード登録'!$L45,'ロード登録'!$K45&amp;"　　　"&amp;'ロード登録'!$L45)))</f>
        <v>　　　</v>
      </c>
      <c r="K45" s="86"/>
      <c r="L45" s="34">
        <f>IF(AND('ロード登録'!K45="",'ロード登録'!L45=""),"",'申込'!$C$7)</f>
      </c>
      <c r="M45" s="34">
        <f>IF('ロード登録'!O45="","",'ロード登録'!O45&amp;"年")</f>
      </c>
      <c r="N45" s="34">
        <f>IF('ロード登録'!P45="","",IF(LEN('ロード登録'!P45)=3," "&amp;MID('ロード登録'!P45,1,1)&amp;"分"&amp;MID('ロード登録'!P45,2,2)&amp;"秒",IF(LEN('ロード登録'!P45)=4,MID('ロード登録'!P45,1,2)&amp;"分"&amp;MID('ロード登録'!P45,3,2)&amp;"秒","")))</f>
      </c>
    </row>
    <row r="46" spans="2:14" ht="19.5" customHeight="1">
      <c r="B46" s="6">
        <v>40</v>
      </c>
      <c r="C46" s="85" t="str">
        <f>IF(LEN('ロード登録'!$C46)+LEN('ロード登録'!$D46)&gt;=5,'ロード登録'!$C46&amp;'ロード登録'!$D46,IF(LEN('ロード登録'!$C46)+LEN('ロード登録'!$D46)=4,'ロード登録'!$C46&amp;"　"&amp;'ロード登録'!$D46,IF(LEN('ロード登録'!$C46)+LEN('ロード登録'!$D46)=3,'ロード登録'!$C46&amp;"　　"&amp;'ロード登録'!$D46,'ロード登録'!$C46&amp;"　　　"&amp;'ロード登録'!$D46)))</f>
        <v>　　　</v>
      </c>
      <c r="D46" s="86"/>
      <c r="E46" s="34">
        <f>IF(AND('ロード登録'!C46="",'ロード登録'!D46=""),"",'申込'!$C$7)</f>
      </c>
      <c r="F46" s="34">
        <f>IF('ロード登録'!G46="","",'ロード登録'!G46&amp;"年")</f>
      </c>
      <c r="G46" s="34">
        <f>IF('ロード登録'!H46="","",IF(LEN('ロード登録'!H46)=3," "&amp;MID('ロード登録'!H46,1,1)&amp;"分"&amp;MID('ロード登録'!H46,2,2)&amp;"秒",IF(LEN('ロード登録'!H46)=4,MID('ロード登録'!H46,1,2)&amp;"分"&amp;MID('ロード登録'!H46,3,2)&amp;"秒","")))</f>
      </c>
      <c r="I46" s="6">
        <v>40</v>
      </c>
      <c r="J46" s="85" t="str">
        <f>IF(LEN('ロード登録'!$K46)+LEN('ロード登録'!$L46)&gt;=5,'ロード登録'!$K46&amp;'ロード登録'!$L46,IF(LEN('ロード登録'!$K46)+LEN('ロード登録'!$L46)=4,'ロード登録'!$K46&amp;"　"&amp;'ロード登録'!$L46,IF(LEN('ロード登録'!$K46)+LEN('ロード登録'!$L46)=3,'ロード登録'!$K46&amp;"　　"&amp;'ロード登録'!$L46,'ロード登録'!$K46&amp;"　　　"&amp;'ロード登録'!$L46)))</f>
        <v>　　　</v>
      </c>
      <c r="K46" s="86"/>
      <c r="L46" s="34">
        <f>IF(AND('ロード登録'!K46="",'ロード登録'!L46=""),"",'申込'!$C$7)</f>
      </c>
      <c r="M46" s="34">
        <f>IF('ロード登録'!O46="","",'ロード登録'!O46&amp;"年")</f>
      </c>
      <c r="N46" s="34">
        <f>IF('ロード登録'!P46="","",IF(LEN('ロード登録'!P46)=3," "&amp;MID('ロード登録'!P46,1,1)&amp;"分"&amp;MID('ロード登録'!P46,2,2)&amp;"秒",IF(LEN('ロード登録'!P46)=4,MID('ロード登録'!P46,1,2)&amp;"分"&amp;MID('ロード登録'!P46,3,2)&amp;"秒","")))</f>
      </c>
    </row>
    <row r="47" spans="2:14" ht="19.5" customHeight="1">
      <c r="B47" s="6">
        <v>41</v>
      </c>
      <c r="C47" s="85" t="str">
        <f>IF(LEN('ロード登録'!$C47)+LEN('ロード登録'!$D47)&gt;=5,'ロード登録'!$C47&amp;'ロード登録'!$D47,IF(LEN('ロード登録'!$C47)+LEN('ロード登録'!$D47)=4,'ロード登録'!$C47&amp;"　"&amp;'ロード登録'!$D47,IF(LEN('ロード登録'!$C47)+LEN('ロード登録'!$D47)=3,'ロード登録'!$C47&amp;"　　"&amp;'ロード登録'!$D47,'ロード登録'!$C47&amp;"　　　"&amp;'ロード登録'!$D47)))</f>
        <v>　　　</v>
      </c>
      <c r="D47" s="86"/>
      <c r="E47" s="34">
        <f>IF(AND('ロード登録'!C47="",'ロード登録'!D47=""),"",'申込'!$C$7)</f>
      </c>
      <c r="F47" s="34">
        <f>IF('ロード登録'!G47="","",'ロード登録'!G47&amp;"年")</f>
      </c>
      <c r="G47" s="34">
        <f>IF('ロード登録'!H47="","",IF(LEN('ロード登録'!H47)=3," "&amp;MID('ロード登録'!H47,1,1)&amp;"分"&amp;MID('ロード登録'!H47,2,2)&amp;"秒",IF(LEN('ロード登録'!H47)=4,MID('ロード登録'!H47,1,2)&amp;"分"&amp;MID('ロード登録'!H47,3,2)&amp;"秒","")))</f>
      </c>
      <c r="I47" s="6">
        <v>41</v>
      </c>
      <c r="J47" s="85" t="str">
        <f>IF(LEN('ロード登録'!$K47)+LEN('ロード登録'!$L47)&gt;=5,'ロード登録'!$K47&amp;'ロード登録'!$L47,IF(LEN('ロード登録'!$K47)+LEN('ロード登録'!$L47)=4,'ロード登録'!$K47&amp;"　"&amp;'ロード登録'!$L47,IF(LEN('ロード登録'!$K47)+LEN('ロード登録'!$L47)=3,'ロード登録'!$K47&amp;"　　"&amp;'ロード登録'!$L47,'ロード登録'!$K47&amp;"　　　"&amp;'ロード登録'!$L47)))</f>
        <v>　　　</v>
      </c>
      <c r="K47" s="86"/>
      <c r="L47" s="34">
        <f>IF(AND('ロード登録'!K47="",'ロード登録'!L47=""),"",'申込'!$C$7)</f>
      </c>
      <c r="M47" s="34">
        <f>IF('ロード登録'!O47="","",'ロード登録'!O47&amp;"年")</f>
      </c>
      <c r="N47" s="34">
        <f>IF('ロード登録'!P47="","",IF(LEN('ロード登録'!P47)=3," "&amp;MID('ロード登録'!P47,1,1)&amp;"分"&amp;MID('ロード登録'!P47,2,2)&amp;"秒",IF(LEN('ロード登録'!P47)=4,MID('ロード登録'!P47,1,2)&amp;"分"&amp;MID('ロード登録'!P47,3,2)&amp;"秒","")))</f>
      </c>
    </row>
    <row r="48" spans="2:14" ht="19.5" customHeight="1">
      <c r="B48" s="6">
        <v>42</v>
      </c>
      <c r="C48" s="85" t="str">
        <f>IF(LEN('ロード登録'!$C48)+LEN('ロード登録'!$D48)&gt;=5,'ロード登録'!$C48&amp;'ロード登録'!$D48,IF(LEN('ロード登録'!$C48)+LEN('ロード登録'!$D48)=4,'ロード登録'!$C48&amp;"　"&amp;'ロード登録'!$D48,IF(LEN('ロード登録'!$C48)+LEN('ロード登録'!$D48)=3,'ロード登録'!$C48&amp;"　　"&amp;'ロード登録'!$D48,'ロード登録'!$C48&amp;"　　　"&amp;'ロード登録'!$D48)))</f>
        <v>　　　</v>
      </c>
      <c r="D48" s="86"/>
      <c r="E48" s="34">
        <f>IF(AND('ロード登録'!C48="",'ロード登録'!D48=""),"",'申込'!$C$7)</f>
      </c>
      <c r="F48" s="34">
        <f>IF('ロード登録'!G48="","",'ロード登録'!G48&amp;"年")</f>
      </c>
      <c r="G48" s="34">
        <f>IF('ロード登録'!H48="","",IF(LEN('ロード登録'!H48)=3," "&amp;MID('ロード登録'!H48,1,1)&amp;"分"&amp;MID('ロード登録'!H48,2,2)&amp;"秒",IF(LEN('ロード登録'!H48)=4,MID('ロード登録'!H48,1,2)&amp;"分"&amp;MID('ロード登録'!H48,3,2)&amp;"秒","")))</f>
      </c>
      <c r="I48" s="6">
        <v>42</v>
      </c>
      <c r="J48" s="85" t="str">
        <f>IF(LEN('ロード登録'!$K48)+LEN('ロード登録'!$L48)&gt;=5,'ロード登録'!$K48&amp;'ロード登録'!$L48,IF(LEN('ロード登録'!$K48)+LEN('ロード登録'!$L48)=4,'ロード登録'!$K48&amp;"　"&amp;'ロード登録'!$L48,IF(LEN('ロード登録'!$K48)+LEN('ロード登録'!$L48)=3,'ロード登録'!$K48&amp;"　　"&amp;'ロード登録'!$L48,'ロード登録'!$K48&amp;"　　　"&amp;'ロード登録'!$L48)))</f>
        <v>　　　</v>
      </c>
      <c r="K48" s="86"/>
      <c r="L48" s="34">
        <f>IF(AND('ロード登録'!K48="",'ロード登録'!L48=""),"",'申込'!$C$7)</f>
      </c>
      <c r="M48" s="34">
        <f>IF('ロード登録'!O48="","",'ロード登録'!O48&amp;"年")</f>
      </c>
      <c r="N48" s="34">
        <f>IF('ロード登録'!P48="","",IF(LEN('ロード登録'!P48)=3," "&amp;MID('ロード登録'!P48,1,1)&amp;"分"&amp;MID('ロード登録'!P48,2,2)&amp;"秒",IF(LEN('ロード登録'!P48)=4,MID('ロード登録'!P48,1,2)&amp;"分"&amp;MID('ロード登録'!P48,3,2)&amp;"秒","")))</f>
      </c>
    </row>
    <row r="49" spans="2:14" ht="19.5" customHeight="1">
      <c r="B49" s="6">
        <v>43</v>
      </c>
      <c r="C49" s="85" t="str">
        <f>IF(LEN('ロード登録'!$C49)+LEN('ロード登録'!$D49)&gt;=5,'ロード登録'!$C49&amp;'ロード登録'!$D49,IF(LEN('ロード登録'!$C49)+LEN('ロード登録'!$D49)=4,'ロード登録'!$C49&amp;"　"&amp;'ロード登録'!$D49,IF(LEN('ロード登録'!$C49)+LEN('ロード登録'!$D49)=3,'ロード登録'!$C49&amp;"　　"&amp;'ロード登録'!$D49,'ロード登録'!$C49&amp;"　　　"&amp;'ロード登録'!$D49)))</f>
        <v>　　　</v>
      </c>
      <c r="D49" s="86"/>
      <c r="E49" s="34">
        <f>IF(AND('ロード登録'!C49="",'ロード登録'!D49=""),"",'申込'!$C$7)</f>
      </c>
      <c r="F49" s="34">
        <f>IF('ロード登録'!G49="","",'ロード登録'!G49&amp;"年")</f>
      </c>
      <c r="G49" s="34">
        <f>IF('ロード登録'!H49="","",IF(LEN('ロード登録'!H49)=3," "&amp;MID('ロード登録'!H49,1,1)&amp;"分"&amp;MID('ロード登録'!H49,2,2)&amp;"秒",IF(LEN('ロード登録'!H49)=4,MID('ロード登録'!H49,1,2)&amp;"分"&amp;MID('ロード登録'!H49,3,2)&amp;"秒","")))</f>
      </c>
      <c r="I49" s="6">
        <v>43</v>
      </c>
      <c r="J49" s="85" t="str">
        <f>IF(LEN('ロード登録'!$K49)+LEN('ロード登録'!$L49)&gt;=5,'ロード登録'!$K49&amp;'ロード登録'!$L49,IF(LEN('ロード登録'!$K49)+LEN('ロード登録'!$L49)=4,'ロード登録'!$K49&amp;"　"&amp;'ロード登録'!$L49,IF(LEN('ロード登録'!$K49)+LEN('ロード登録'!$L49)=3,'ロード登録'!$K49&amp;"　　"&amp;'ロード登録'!$L49,'ロード登録'!$K49&amp;"　　　"&amp;'ロード登録'!$L49)))</f>
        <v>　　　</v>
      </c>
      <c r="K49" s="86"/>
      <c r="L49" s="34">
        <f>IF(AND('ロード登録'!K49="",'ロード登録'!L49=""),"",'申込'!$C$7)</f>
      </c>
      <c r="M49" s="34">
        <f>IF('ロード登録'!O49="","",'ロード登録'!O49&amp;"年")</f>
      </c>
      <c r="N49" s="34">
        <f>IF('ロード登録'!P49="","",IF(LEN('ロード登録'!P49)=3," "&amp;MID('ロード登録'!P49,1,1)&amp;"分"&amp;MID('ロード登録'!P49,2,2)&amp;"秒",IF(LEN('ロード登録'!P49)=4,MID('ロード登録'!P49,1,2)&amp;"分"&amp;MID('ロード登録'!P49,3,2)&amp;"秒","")))</f>
      </c>
    </row>
    <row r="50" spans="2:14" ht="19.5" customHeight="1">
      <c r="B50" s="6">
        <v>44</v>
      </c>
      <c r="C50" s="85" t="str">
        <f>IF(LEN('ロード登録'!$C50)+LEN('ロード登録'!$D50)&gt;=5,'ロード登録'!$C50&amp;'ロード登録'!$D50,IF(LEN('ロード登録'!$C50)+LEN('ロード登録'!$D50)=4,'ロード登録'!$C50&amp;"　"&amp;'ロード登録'!$D50,IF(LEN('ロード登録'!$C50)+LEN('ロード登録'!$D50)=3,'ロード登録'!$C50&amp;"　　"&amp;'ロード登録'!$D50,'ロード登録'!$C50&amp;"　　　"&amp;'ロード登録'!$D50)))</f>
        <v>　　　</v>
      </c>
      <c r="D50" s="86"/>
      <c r="E50" s="34">
        <f>IF(AND('ロード登録'!C50="",'ロード登録'!D50=""),"",'申込'!$C$7)</f>
      </c>
      <c r="F50" s="34">
        <f>IF('ロード登録'!G50="","",'ロード登録'!G50&amp;"年")</f>
      </c>
      <c r="G50" s="34">
        <f>IF('ロード登録'!H50="","",IF(LEN('ロード登録'!H50)=3," "&amp;MID('ロード登録'!H50,1,1)&amp;"分"&amp;MID('ロード登録'!H50,2,2)&amp;"秒",IF(LEN('ロード登録'!H50)=4,MID('ロード登録'!H50,1,2)&amp;"分"&amp;MID('ロード登録'!H50,3,2)&amp;"秒","")))</f>
      </c>
      <c r="I50" s="6">
        <v>44</v>
      </c>
      <c r="J50" s="85" t="str">
        <f>IF(LEN('ロード登録'!$K50)+LEN('ロード登録'!$L50)&gt;=5,'ロード登録'!$K50&amp;'ロード登録'!$L50,IF(LEN('ロード登録'!$K50)+LEN('ロード登録'!$L50)=4,'ロード登録'!$K50&amp;"　"&amp;'ロード登録'!$L50,IF(LEN('ロード登録'!$K50)+LEN('ロード登録'!$L50)=3,'ロード登録'!$K50&amp;"　　"&amp;'ロード登録'!$L50,'ロード登録'!$K50&amp;"　　　"&amp;'ロード登録'!$L50)))</f>
        <v>　　　</v>
      </c>
      <c r="K50" s="86"/>
      <c r="L50" s="34">
        <f>IF(AND('ロード登録'!K50="",'ロード登録'!L50=""),"",'申込'!$C$7)</f>
      </c>
      <c r="M50" s="34">
        <f>IF('ロード登録'!O50="","",'ロード登録'!O50&amp;"年")</f>
      </c>
      <c r="N50" s="34">
        <f>IF('ロード登録'!P50="","",IF(LEN('ロード登録'!P50)=3," "&amp;MID('ロード登録'!P50,1,1)&amp;"分"&amp;MID('ロード登録'!P50,2,2)&amp;"秒",IF(LEN('ロード登録'!P50)=4,MID('ロード登録'!P50,1,2)&amp;"分"&amp;MID('ロード登録'!P50,3,2)&amp;"秒","")))</f>
      </c>
    </row>
    <row r="51" spans="2:14" ht="19.5" customHeight="1">
      <c r="B51" s="6">
        <v>45</v>
      </c>
      <c r="C51" s="85" t="str">
        <f>IF(LEN('ロード登録'!$C51)+LEN('ロード登録'!$D51)&gt;=5,'ロード登録'!$C51&amp;'ロード登録'!$D51,IF(LEN('ロード登録'!$C51)+LEN('ロード登録'!$D51)=4,'ロード登録'!$C51&amp;"　"&amp;'ロード登録'!$D51,IF(LEN('ロード登録'!$C51)+LEN('ロード登録'!$D51)=3,'ロード登録'!$C51&amp;"　　"&amp;'ロード登録'!$D51,'ロード登録'!$C51&amp;"　　　"&amp;'ロード登録'!$D51)))</f>
        <v>　　　</v>
      </c>
      <c r="D51" s="86"/>
      <c r="E51" s="34">
        <f>IF(AND('ロード登録'!C51="",'ロード登録'!D51=""),"",'申込'!$C$7)</f>
      </c>
      <c r="F51" s="34">
        <f>IF('ロード登録'!G51="","",'ロード登録'!G51&amp;"年")</f>
      </c>
      <c r="G51" s="34">
        <f>IF('ロード登録'!H51="","",IF(LEN('ロード登録'!H51)=3," "&amp;MID('ロード登録'!H51,1,1)&amp;"分"&amp;MID('ロード登録'!H51,2,2)&amp;"秒",IF(LEN('ロード登録'!H51)=4,MID('ロード登録'!H51,1,2)&amp;"分"&amp;MID('ロード登録'!H51,3,2)&amp;"秒","")))</f>
      </c>
      <c r="I51" s="6">
        <v>45</v>
      </c>
      <c r="J51" s="85" t="str">
        <f>IF(LEN('ロード登録'!$K51)+LEN('ロード登録'!$L51)&gt;=5,'ロード登録'!$K51&amp;'ロード登録'!$L51,IF(LEN('ロード登録'!$K51)+LEN('ロード登録'!$L51)=4,'ロード登録'!$K51&amp;"　"&amp;'ロード登録'!$L51,IF(LEN('ロード登録'!$K51)+LEN('ロード登録'!$L51)=3,'ロード登録'!$K51&amp;"　　"&amp;'ロード登録'!$L51,'ロード登録'!$K51&amp;"　　　"&amp;'ロード登録'!$L51)))</f>
        <v>　　　</v>
      </c>
      <c r="K51" s="86"/>
      <c r="L51" s="34">
        <f>IF(AND('ロード登録'!K51="",'ロード登録'!L51=""),"",'申込'!$C$7)</f>
      </c>
      <c r="M51" s="34">
        <f>IF('ロード登録'!O51="","",'ロード登録'!O51&amp;"年")</f>
      </c>
      <c r="N51" s="34">
        <f>IF('ロード登録'!P51="","",IF(LEN('ロード登録'!P51)=3," "&amp;MID('ロード登録'!P51,1,1)&amp;"分"&amp;MID('ロード登録'!P51,2,2)&amp;"秒",IF(LEN('ロード登録'!P51)=4,MID('ロード登録'!P51,1,2)&amp;"分"&amp;MID('ロード登録'!P51,3,2)&amp;"秒","")))</f>
      </c>
    </row>
    <row r="52" spans="2:14" ht="19.5" customHeight="1">
      <c r="B52" s="6">
        <v>46</v>
      </c>
      <c r="C52" s="85" t="str">
        <f>IF(LEN('ロード登録'!$C52)+LEN('ロード登録'!$D52)&gt;=5,'ロード登録'!$C52&amp;'ロード登録'!$D52,IF(LEN('ロード登録'!$C52)+LEN('ロード登録'!$D52)=4,'ロード登録'!$C52&amp;"　"&amp;'ロード登録'!$D52,IF(LEN('ロード登録'!$C52)+LEN('ロード登録'!$D52)=3,'ロード登録'!$C52&amp;"　　"&amp;'ロード登録'!$D52,'ロード登録'!$C52&amp;"　　　"&amp;'ロード登録'!$D52)))</f>
        <v>　　　</v>
      </c>
      <c r="D52" s="86"/>
      <c r="E52" s="34">
        <f>IF(AND('ロード登録'!C52="",'ロード登録'!D52=""),"",'申込'!$C$7)</f>
      </c>
      <c r="F52" s="34">
        <f>IF('ロード登録'!G52="","",'ロード登録'!G52&amp;"年")</f>
      </c>
      <c r="G52" s="34">
        <f>IF('ロード登録'!H52="","",IF(LEN('ロード登録'!H52)=3," "&amp;MID('ロード登録'!H52,1,1)&amp;"分"&amp;MID('ロード登録'!H52,2,2)&amp;"秒",IF(LEN('ロード登録'!H52)=4,MID('ロード登録'!H52,1,2)&amp;"分"&amp;MID('ロード登録'!H52,3,2)&amp;"秒","")))</f>
      </c>
      <c r="I52" s="6">
        <v>46</v>
      </c>
      <c r="J52" s="85" t="str">
        <f>IF(LEN('ロード登録'!$K52)+LEN('ロード登録'!$L52)&gt;=5,'ロード登録'!$K52&amp;'ロード登録'!$L52,IF(LEN('ロード登録'!$K52)+LEN('ロード登録'!$L52)=4,'ロード登録'!$K52&amp;"　"&amp;'ロード登録'!$L52,IF(LEN('ロード登録'!$K52)+LEN('ロード登録'!$L52)=3,'ロード登録'!$K52&amp;"　　"&amp;'ロード登録'!$L52,'ロード登録'!$K52&amp;"　　　"&amp;'ロード登録'!$L52)))</f>
        <v>　　　</v>
      </c>
      <c r="K52" s="86"/>
      <c r="L52" s="34">
        <f>IF(AND('ロード登録'!K52="",'ロード登録'!L52=""),"",'申込'!$C$7)</f>
      </c>
      <c r="M52" s="34">
        <f>IF('ロード登録'!O52="","",'ロード登録'!O52&amp;"年")</f>
      </c>
      <c r="N52" s="34">
        <f>IF('ロード登録'!P52="","",IF(LEN('ロード登録'!P52)=3," "&amp;MID('ロード登録'!P52,1,1)&amp;"分"&amp;MID('ロード登録'!P52,2,2)&amp;"秒",IF(LEN('ロード登録'!P52)=4,MID('ロード登録'!P52,1,2)&amp;"分"&amp;MID('ロード登録'!P52,3,2)&amp;"秒","")))</f>
      </c>
    </row>
    <row r="53" spans="2:14" ht="19.5" customHeight="1">
      <c r="B53" s="6">
        <v>47</v>
      </c>
      <c r="C53" s="85" t="str">
        <f>IF(LEN('ロード登録'!$C53)+LEN('ロード登録'!$D53)&gt;=5,'ロード登録'!$C53&amp;'ロード登録'!$D53,IF(LEN('ロード登録'!$C53)+LEN('ロード登録'!$D53)=4,'ロード登録'!$C53&amp;"　"&amp;'ロード登録'!$D53,IF(LEN('ロード登録'!$C53)+LEN('ロード登録'!$D53)=3,'ロード登録'!$C53&amp;"　　"&amp;'ロード登録'!$D53,'ロード登録'!$C53&amp;"　　　"&amp;'ロード登録'!$D53)))</f>
        <v>　　　</v>
      </c>
      <c r="D53" s="86"/>
      <c r="E53" s="34">
        <f>IF(AND('ロード登録'!C53="",'ロード登録'!D53=""),"",'申込'!$C$7)</f>
      </c>
      <c r="F53" s="34">
        <f>IF('ロード登録'!G53="","",'ロード登録'!G53&amp;"年")</f>
      </c>
      <c r="G53" s="34">
        <f>IF('ロード登録'!H53="","",IF(LEN('ロード登録'!H53)=3," "&amp;MID('ロード登録'!H53,1,1)&amp;"分"&amp;MID('ロード登録'!H53,2,2)&amp;"秒",IF(LEN('ロード登録'!H53)=4,MID('ロード登録'!H53,1,2)&amp;"分"&amp;MID('ロード登録'!H53,3,2)&amp;"秒","")))</f>
      </c>
      <c r="I53" s="6">
        <v>47</v>
      </c>
      <c r="J53" s="85" t="str">
        <f>IF(LEN('ロード登録'!$K53)+LEN('ロード登録'!$L53)&gt;=5,'ロード登録'!$K53&amp;'ロード登録'!$L53,IF(LEN('ロード登録'!$K53)+LEN('ロード登録'!$L53)=4,'ロード登録'!$K53&amp;"　"&amp;'ロード登録'!$L53,IF(LEN('ロード登録'!$K53)+LEN('ロード登録'!$L53)=3,'ロード登録'!$K53&amp;"　　"&amp;'ロード登録'!$L53,'ロード登録'!$K53&amp;"　　　"&amp;'ロード登録'!$L53)))</f>
        <v>　　　</v>
      </c>
      <c r="K53" s="86"/>
      <c r="L53" s="34">
        <f>IF(AND('ロード登録'!K53="",'ロード登録'!L53=""),"",'申込'!$C$7)</f>
      </c>
      <c r="M53" s="34">
        <f>IF('ロード登録'!O53="","",'ロード登録'!O53&amp;"年")</f>
      </c>
      <c r="N53" s="34">
        <f>IF('ロード登録'!P53="","",IF(LEN('ロード登録'!P53)=3," "&amp;MID('ロード登録'!P53,1,1)&amp;"分"&amp;MID('ロード登録'!P53,2,2)&amp;"秒",IF(LEN('ロード登録'!P53)=4,MID('ロード登録'!P53,1,2)&amp;"分"&amp;MID('ロード登録'!P53,3,2)&amp;"秒","")))</f>
      </c>
    </row>
    <row r="54" spans="2:14" ht="19.5" customHeight="1">
      <c r="B54" s="6">
        <v>48</v>
      </c>
      <c r="C54" s="85" t="str">
        <f>IF(LEN('ロード登録'!$C54)+LEN('ロード登録'!$D54)&gt;=5,'ロード登録'!$C54&amp;'ロード登録'!$D54,IF(LEN('ロード登録'!$C54)+LEN('ロード登録'!$D54)=4,'ロード登録'!$C54&amp;"　"&amp;'ロード登録'!$D54,IF(LEN('ロード登録'!$C54)+LEN('ロード登録'!$D54)=3,'ロード登録'!$C54&amp;"　　"&amp;'ロード登録'!$D54,'ロード登録'!$C54&amp;"　　　"&amp;'ロード登録'!$D54)))</f>
        <v>　　　</v>
      </c>
      <c r="D54" s="86"/>
      <c r="E54" s="34">
        <f>IF(AND('ロード登録'!C54="",'ロード登録'!D54=""),"",'申込'!$C$7)</f>
      </c>
      <c r="F54" s="34">
        <f>IF('ロード登録'!G54="","",'ロード登録'!G54&amp;"年")</f>
      </c>
      <c r="G54" s="34">
        <f>IF('ロード登録'!H54="","",IF(LEN('ロード登録'!H54)=3," "&amp;MID('ロード登録'!H54,1,1)&amp;"分"&amp;MID('ロード登録'!H54,2,2)&amp;"秒",IF(LEN('ロード登録'!H54)=4,MID('ロード登録'!H54,1,2)&amp;"分"&amp;MID('ロード登録'!H54,3,2)&amp;"秒","")))</f>
      </c>
      <c r="I54" s="6">
        <v>48</v>
      </c>
      <c r="J54" s="85" t="str">
        <f>IF(LEN('ロード登録'!$K54)+LEN('ロード登録'!$L54)&gt;=5,'ロード登録'!$K54&amp;'ロード登録'!$L54,IF(LEN('ロード登録'!$K54)+LEN('ロード登録'!$L54)=4,'ロード登録'!$K54&amp;"　"&amp;'ロード登録'!$L54,IF(LEN('ロード登録'!$K54)+LEN('ロード登録'!$L54)=3,'ロード登録'!$K54&amp;"　　"&amp;'ロード登録'!$L54,'ロード登録'!$K54&amp;"　　　"&amp;'ロード登録'!$L54)))</f>
        <v>　　　</v>
      </c>
      <c r="K54" s="86"/>
      <c r="L54" s="34">
        <f>IF(AND('ロード登録'!K54="",'ロード登録'!L54=""),"",'申込'!$C$7)</f>
      </c>
      <c r="M54" s="34">
        <f>IF('ロード登録'!O54="","",'ロード登録'!O54&amp;"年")</f>
      </c>
      <c r="N54" s="34">
        <f>IF('ロード登録'!P54="","",IF(LEN('ロード登録'!P54)=3," "&amp;MID('ロード登録'!P54,1,1)&amp;"分"&amp;MID('ロード登録'!P54,2,2)&amp;"秒",IF(LEN('ロード登録'!P54)=4,MID('ロード登録'!P54,1,2)&amp;"分"&amp;MID('ロード登録'!P54,3,2)&amp;"秒","")))</f>
      </c>
    </row>
    <row r="55" spans="2:14" ht="19.5" customHeight="1">
      <c r="B55" s="6">
        <v>49</v>
      </c>
      <c r="C55" s="85" t="str">
        <f>IF(LEN('ロード登録'!$C55)+LEN('ロード登録'!$D55)&gt;=5,'ロード登録'!$C55&amp;'ロード登録'!$D55,IF(LEN('ロード登録'!$C55)+LEN('ロード登録'!$D55)=4,'ロード登録'!$C55&amp;"　"&amp;'ロード登録'!$D55,IF(LEN('ロード登録'!$C55)+LEN('ロード登録'!$D55)=3,'ロード登録'!$C55&amp;"　　"&amp;'ロード登録'!$D55,'ロード登録'!$C55&amp;"　　　"&amp;'ロード登録'!$D55)))</f>
        <v>　　　</v>
      </c>
      <c r="D55" s="86"/>
      <c r="E55" s="34">
        <f>IF(AND('ロード登録'!C55="",'ロード登録'!D55=""),"",'申込'!$C$7)</f>
      </c>
      <c r="F55" s="34">
        <f>IF('ロード登録'!G55="","",'ロード登録'!G55&amp;"年")</f>
      </c>
      <c r="G55" s="34">
        <f>IF('ロード登録'!H55="","",IF(LEN('ロード登録'!H55)=3," "&amp;MID('ロード登録'!H55,1,1)&amp;"分"&amp;MID('ロード登録'!H55,2,2)&amp;"秒",IF(LEN('ロード登録'!H55)=4,MID('ロード登録'!H55,1,2)&amp;"分"&amp;MID('ロード登録'!H55,3,2)&amp;"秒","")))</f>
      </c>
      <c r="I55" s="6">
        <v>49</v>
      </c>
      <c r="J55" s="85" t="str">
        <f>IF(LEN('ロード登録'!$K55)+LEN('ロード登録'!$L55)&gt;=5,'ロード登録'!$K55&amp;'ロード登録'!$L55,IF(LEN('ロード登録'!$K55)+LEN('ロード登録'!$L55)=4,'ロード登録'!$K55&amp;"　"&amp;'ロード登録'!$L55,IF(LEN('ロード登録'!$K55)+LEN('ロード登録'!$L55)=3,'ロード登録'!$K55&amp;"　　"&amp;'ロード登録'!$L55,'ロード登録'!$K55&amp;"　　　"&amp;'ロード登録'!$L55)))</f>
        <v>　　　</v>
      </c>
      <c r="K55" s="86"/>
      <c r="L55" s="34">
        <f>IF(AND('ロード登録'!K55="",'ロード登録'!L55=""),"",'申込'!$C$7)</f>
      </c>
      <c r="M55" s="34">
        <f>IF('ロード登録'!O55="","",'ロード登録'!O55&amp;"年")</f>
      </c>
      <c r="N55" s="34">
        <f>IF('ロード登録'!P55="","",IF(LEN('ロード登録'!P55)=3," "&amp;MID('ロード登録'!P55,1,1)&amp;"分"&amp;MID('ロード登録'!P55,2,2)&amp;"秒",IF(LEN('ロード登録'!P55)=4,MID('ロード登録'!P55,1,2)&amp;"分"&amp;MID('ロード登録'!P55,3,2)&amp;"秒","")))</f>
      </c>
    </row>
    <row r="56" spans="2:14" ht="19.5" customHeight="1">
      <c r="B56" s="6">
        <v>50</v>
      </c>
      <c r="C56" s="85" t="str">
        <f>IF(LEN('ロード登録'!$C56)+LEN('ロード登録'!$D56)&gt;=5,'ロード登録'!$C56&amp;'ロード登録'!$D56,IF(LEN('ロード登録'!$C56)+LEN('ロード登録'!$D56)=4,'ロード登録'!$C56&amp;"　"&amp;'ロード登録'!$D56,IF(LEN('ロード登録'!$C56)+LEN('ロード登録'!$D56)=3,'ロード登録'!$C56&amp;"　　"&amp;'ロード登録'!$D56,'ロード登録'!$C56&amp;"　　　"&amp;'ロード登録'!$D56)))</f>
        <v>　　　</v>
      </c>
      <c r="D56" s="86"/>
      <c r="E56" s="34">
        <f>IF(AND('ロード登録'!C56="",'ロード登録'!D56=""),"",'申込'!$C$7)</f>
      </c>
      <c r="F56" s="34">
        <f>IF('ロード登録'!G56="","",'ロード登録'!G56&amp;"年")</f>
      </c>
      <c r="G56" s="34">
        <f>IF('ロード登録'!H56="","",IF(LEN('ロード登録'!H56)=3," "&amp;MID('ロード登録'!H56,1,1)&amp;"分"&amp;MID('ロード登録'!H56,2,2)&amp;"秒",IF(LEN('ロード登録'!H56)=4,MID('ロード登録'!H56,1,2)&amp;"分"&amp;MID('ロード登録'!H56,3,2)&amp;"秒","")))</f>
      </c>
      <c r="I56" s="6">
        <v>50</v>
      </c>
      <c r="J56" s="85" t="str">
        <f>IF(LEN('ロード登録'!$K56)+LEN('ロード登録'!$L56)&gt;=5,'ロード登録'!$K56&amp;'ロード登録'!$L56,IF(LEN('ロード登録'!$K56)+LEN('ロード登録'!$L56)=4,'ロード登録'!$K56&amp;"　"&amp;'ロード登録'!$L56,IF(LEN('ロード登録'!$K56)+LEN('ロード登録'!$L56)=3,'ロード登録'!$K56&amp;"　　"&amp;'ロード登録'!$L56,'ロード登録'!$K56&amp;"　　　"&amp;'ロード登録'!$L56)))</f>
        <v>　　　</v>
      </c>
      <c r="K56" s="86"/>
      <c r="L56" s="34">
        <f>IF(AND('ロード登録'!K56="",'ロード登録'!L56=""),"",'申込'!$C$7)</f>
      </c>
      <c r="M56" s="34">
        <f>IF('ロード登録'!O56="","",'ロード登録'!O56&amp;"年")</f>
      </c>
      <c r="N56" s="34">
        <f>IF('ロード登録'!P56="","",IF(LEN('ロード登録'!P56)=3," "&amp;MID('ロード登録'!P56,1,1)&amp;"分"&amp;MID('ロード登録'!P56,2,2)&amp;"秒",IF(LEN('ロード登録'!P56)=4,MID('ロード登録'!P56,1,2)&amp;"分"&amp;MID('ロード登録'!P56,3,2)&amp;"秒","")))</f>
      </c>
    </row>
  </sheetData>
  <sheetProtection password="CC4F" sheet="1" objects="1" scenarios="1"/>
  <mergeCells count="113">
    <mergeCell ref="J54:K54"/>
    <mergeCell ref="J55:K55"/>
    <mergeCell ref="J56:K56"/>
    <mergeCell ref="J50:K50"/>
    <mergeCell ref="J51:K51"/>
    <mergeCell ref="J52:K52"/>
    <mergeCell ref="J53:K53"/>
    <mergeCell ref="J40:K40"/>
    <mergeCell ref="J41:K41"/>
    <mergeCell ref="J48:K48"/>
    <mergeCell ref="J49:K49"/>
    <mergeCell ref="J42:K42"/>
    <mergeCell ref="J43:K43"/>
    <mergeCell ref="J44:K44"/>
    <mergeCell ref="J45:K45"/>
    <mergeCell ref="J46:K46"/>
    <mergeCell ref="J47:K47"/>
    <mergeCell ref="J36:K36"/>
    <mergeCell ref="J37:K37"/>
    <mergeCell ref="J38:K38"/>
    <mergeCell ref="J39:K39"/>
    <mergeCell ref="J32:K32"/>
    <mergeCell ref="J33:K33"/>
    <mergeCell ref="J34:K34"/>
    <mergeCell ref="J35:K35"/>
    <mergeCell ref="J28:K28"/>
    <mergeCell ref="J29:K29"/>
    <mergeCell ref="J30:K30"/>
    <mergeCell ref="J31:K31"/>
    <mergeCell ref="J24:K24"/>
    <mergeCell ref="J25:K25"/>
    <mergeCell ref="J26:K26"/>
    <mergeCell ref="J27:K27"/>
    <mergeCell ref="J20:K20"/>
    <mergeCell ref="J21:K21"/>
    <mergeCell ref="J22:K22"/>
    <mergeCell ref="J23:K23"/>
    <mergeCell ref="J16:K16"/>
    <mergeCell ref="J17:K17"/>
    <mergeCell ref="J18:K18"/>
    <mergeCell ref="J19:K19"/>
    <mergeCell ref="J12:K12"/>
    <mergeCell ref="J13:K13"/>
    <mergeCell ref="J14:K14"/>
    <mergeCell ref="J15:K15"/>
    <mergeCell ref="M5:M6"/>
    <mergeCell ref="L5:L6"/>
    <mergeCell ref="J10:K10"/>
    <mergeCell ref="J11:K11"/>
    <mergeCell ref="C54:D54"/>
    <mergeCell ref="C55:D55"/>
    <mergeCell ref="C56:D56"/>
    <mergeCell ref="F5:F6"/>
    <mergeCell ref="C50:D50"/>
    <mergeCell ref="C51:D51"/>
    <mergeCell ref="C52:D52"/>
    <mergeCell ref="C53:D53"/>
    <mergeCell ref="C46:D46"/>
    <mergeCell ref="C47:D47"/>
    <mergeCell ref="C48:D48"/>
    <mergeCell ref="C49:D49"/>
    <mergeCell ref="C42:D42"/>
    <mergeCell ref="C43:D43"/>
    <mergeCell ref="C44:D44"/>
    <mergeCell ref="C45:D45"/>
    <mergeCell ref="C38:D38"/>
    <mergeCell ref="C39:D39"/>
    <mergeCell ref="C40:D40"/>
    <mergeCell ref="C41:D41"/>
    <mergeCell ref="C34:D34"/>
    <mergeCell ref="C35:D35"/>
    <mergeCell ref="C36:D36"/>
    <mergeCell ref="C37:D37"/>
    <mergeCell ref="C30:D30"/>
    <mergeCell ref="C31:D31"/>
    <mergeCell ref="C32:D32"/>
    <mergeCell ref="C33:D33"/>
    <mergeCell ref="C26:D26"/>
    <mergeCell ref="C27:D27"/>
    <mergeCell ref="C28:D28"/>
    <mergeCell ref="C29:D29"/>
    <mergeCell ref="C22:D22"/>
    <mergeCell ref="C23:D23"/>
    <mergeCell ref="C24:D24"/>
    <mergeCell ref="C25:D25"/>
    <mergeCell ref="C18:D18"/>
    <mergeCell ref="C19:D19"/>
    <mergeCell ref="C20:D20"/>
    <mergeCell ref="C21:D21"/>
    <mergeCell ref="C14:D14"/>
    <mergeCell ref="C15:D15"/>
    <mergeCell ref="C16:D16"/>
    <mergeCell ref="C17:D17"/>
    <mergeCell ref="C10:D10"/>
    <mergeCell ref="C11:D11"/>
    <mergeCell ref="C12:D12"/>
    <mergeCell ref="C13:D13"/>
    <mergeCell ref="C7:D7"/>
    <mergeCell ref="C8:D8"/>
    <mergeCell ref="C9:D9"/>
    <mergeCell ref="J7:K7"/>
    <mergeCell ref="J8:K8"/>
    <mergeCell ref="J9:K9"/>
    <mergeCell ref="G5:G6"/>
    <mergeCell ref="N5:N6"/>
    <mergeCell ref="B2:N2"/>
    <mergeCell ref="B4:G4"/>
    <mergeCell ref="I4:N4"/>
    <mergeCell ref="B5:B6"/>
    <mergeCell ref="E5:E6"/>
    <mergeCell ref="C5:D6"/>
    <mergeCell ref="I5:I6"/>
    <mergeCell ref="J5:K6"/>
  </mergeCells>
  <dataValidations count="1">
    <dataValidation allowBlank="1" showInputMessage="1" showErrorMessage="1" imeMode="hiragana" sqref="C7:C56 J7:J56"/>
  </dataValidation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O22"/>
  <sheetViews>
    <sheetView showGridLines="0" tabSelected="1" zoomScalePageLayoutView="0" workbookViewId="0" topLeftCell="A1">
      <selection activeCell="C7" sqref="C7:E7"/>
    </sheetView>
  </sheetViews>
  <sheetFormatPr defaultColWidth="9.00390625" defaultRowHeight="13.5"/>
  <cols>
    <col min="1" max="1" width="1.625" style="1" customWidth="1"/>
    <col min="2" max="2" width="15.625" style="1" customWidth="1"/>
    <col min="3" max="3" width="10.625" style="1" customWidth="1"/>
    <col min="4" max="4" width="7.125" style="1" customWidth="1"/>
    <col min="5" max="5" width="8.625" style="1" customWidth="1"/>
    <col min="6" max="6" width="6.625" style="1" customWidth="1"/>
    <col min="7" max="7" width="1.625" style="2" hidden="1" customWidth="1"/>
    <col min="8" max="8" width="10.625" style="1" hidden="1" customWidth="1"/>
    <col min="9" max="9" width="6.625" style="1" hidden="1" customWidth="1"/>
    <col min="10" max="12" width="0" style="1" hidden="1" customWidth="1"/>
    <col min="13" max="13" width="11.625" style="1" hidden="1" customWidth="1"/>
    <col min="14" max="14" width="10.625" style="1" hidden="1" customWidth="1"/>
    <col min="15" max="16384" width="9.00390625" style="1" customWidth="1"/>
  </cols>
  <sheetData>
    <row r="1" ht="9.75" customHeight="1" thickBot="1"/>
    <row r="2" spans="2:14" ht="19.5" customHeight="1" thickTop="1">
      <c r="B2" s="95" t="s">
        <v>133</v>
      </c>
      <c r="C2" s="96"/>
      <c r="D2" s="96"/>
      <c r="E2" s="97"/>
      <c r="G2" s="3"/>
      <c r="H2" s="94" t="s">
        <v>33</v>
      </c>
      <c r="I2" s="94"/>
      <c r="J2" s="94"/>
      <c r="K2" s="94"/>
      <c r="L2" s="94"/>
      <c r="M2" s="94"/>
      <c r="N2" s="94"/>
    </row>
    <row r="3" spans="2:14" ht="19.5" customHeight="1" thickBot="1">
      <c r="B3" s="98" t="s">
        <v>134</v>
      </c>
      <c r="C3" s="99"/>
      <c r="D3" s="99"/>
      <c r="E3" s="100"/>
      <c r="G3" s="3"/>
      <c r="H3" s="7" t="s">
        <v>29</v>
      </c>
      <c r="I3" s="8"/>
      <c r="J3" s="8"/>
      <c r="K3" s="8"/>
      <c r="L3" s="8"/>
      <c r="M3" s="8"/>
      <c r="N3" s="33"/>
    </row>
    <row r="4" spans="7:14" ht="15" customHeight="1" thickTop="1">
      <c r="G4" s="3"/>
      <c r="H4" s="9" t="s">
        <v>28</v>
      </c>
      <c r="I4" s="10"/>
      <c r="J4" s="2" t="s">
        <v>38</v>
      </c>
      <c r="K4" s="2"/>
      <c r="L4" s="2"/>
      <c r="M4" s="2"/>
      <c r="N4" s="36"/>
    </row>
    <row r="5" spans="2:15" ht="19.5" customHeight="1">
      <c r="B5" s="1" t="s">
        <v>22</v>
      </c>
      <c r="G5" s="3"/>
      <c r="H5" s="11" t="s">
        <v>34</v>
      </c>
      <c r="I5" s="2"/>
      <c r="J5" s="2"/>
      <c r="K5" s="2"/>
      <c r="L5" s="2"/>
      <c r="M5" s="2"/>
      <c r="N5" s="2"/>
      <c r="O5" s="2"/>
    </row>
    <row r="6" spans="2:15" ht="19.5" customHeight="1">
      <c r="B6" s="6" t="s">
        <v>119</v>
      </c>
      <c r="C6" s="87"/>
      <c r="D6" s="88"/>
      <c r="E6" s="89"/>
      <c r="G6" s="3"/>
      <c r="H6" s="9" t="s">
        <v>103</v>
      </c>
      <c r="I6" s="2"/>
      <c r="J6" s="2"/>
      <c r="K6" s="2"/>
      <c r="L6" s="2"/>
      <c r="M6" s="2"/>
      <c r="N6" s="2"/>
      <c r="O6" s="2"/>
    </row>
    <row r="7" spans="2:15" ht="19.5" customHeight="1">
      <c r="B7" s="6" t="s">
        <v>7</v>
      </c>
      <c r="C7" s="87"/>
      <c r="D7" s="88"/>
      <c r="E7" s="89"/>
      <c r="G7" s="3"/>
      <c r="H7" s="15" t="s">
        <v>104</v>
      </c>
      <c r="O7" s="2"/>
    </row>
    <row r="8" spans="2:15" ht="19.5" customHeight="1" hidden="1">
      <c r="B8" s="12" t="s">
        <v>120</v>
      </c>
      <c r="D8" s="13"/>
      <c r="G8" s="3"/>
      <c r="H8" s="11" t="s">
        <v>92</v>
      </c>
      <c r="I8" s="2"/>
      <c r="J8" s="2"/>
      <c r="O8" s="2"/>
    </row>
    <row r="9" spans="2:15" ht="19.5" customHeight="1" hidden="1">
      <c r="B9" s="14" t="s">
        <v>93</v>
      </c>
      <c r="G9" s="3"/>
      <c r="H9" s="9" t="s">
        <v>101</v>
      </c>
      <c r="I9" s="2"/>
      <c r="J9" s="2"/>
      <c r="O9" s="2"/>
    </row>
    <row r="10" spans="2:15" ht="19.5" customHeight="1" hidden="1">
      <c r="B10" s="16"/>
      <c r="C10" s="2"/>
      <c r="G10" s="3"/>
      <c r="H10" s="15" t="s">
        <v>102</v>
      </c>
      <c r="J10" s="2"/>
      <c r="O10" s="2"/>
    </row>
    <row r="11" spans="2:15" ht="19.5" customHeight="1" hidden="1">
      <c r="B11" s="17" t="s">
        <v>23</v>
      </c>
      <c r="C11" s="2"/>
      <c r="G11" s="3"/>
      <c r="H11" s="11" t="s">
        <v>94</v>
      </c>
      <c r="I11" s="2"/>
      <c r="J11" s="2"/>
      <c r="K11" s="2"/>
      <c r="L11" s="2"/>
      <c r="M11" s="2"/>
      <c r="N11" s="2"/>
      <c r="O11" s="2"/>
    </row>
    <row r="12" spans="2:15" ht="19.5" customHeight="1" hidden="1">
      <c r="B12" s="91" t="s">
        <v>24</v>
      </c>
      <c r="C12" s="6" t="s">
        <v>8</v>
      </c>
      <c r="D12" s="87"/>
      <c r="E12" s="93"/>
      <c r="G12" s="3"/>
      <c r="H12" s="9" t="s">
        <v>99</v>
      </c>
      <c r="I12" s="2"/>
      <c r="J12" s="2"/>
      <c r="K12" s="2"/>
      <c r="L12" s="2"/>
      <c r="M12" s="2"/>
      <c r="N12" s="2"/>
      <c r="O12" s="2"/>
    </row>
    <row r="13" spans="2:15" ht="19.5" customHeight="1" hidden="1">
      <c r="B13" s="92"/>
      <c r="C13" s="6" t="s">
        <v>9</v>
      </c>
      <c r="D13" s="87"/>
      <c r="E13" s="89"/>
      <c r="G13" s="3"/>
      <c r="H13" s="15" t="s">
        <v>100</v>
      </c>
      <c r="O13" s="2"/>
    </row>
    <row r="14" spans="2:15" ht="19.5" customHeight="1">
      <c r="B14" s="17"/>
      <c r="C14" s="16"/>
      <c r="D14" s="18"/>
      <c r="G14" s="3"/>
      <c r="H14" s="11" t="s">
        <v>95</v>
      </c>
      <c r="I14" s="2"/>
      <c r="J14" s="2"/>
      <c r="K14" s="2"/>
      <c r="L14" s="2"/>
      <c r="M14" s="2"/>
      <c r="N14" s="2"/>
      <c r="O14" s="2"/>
    </row>
    <row r="15" spans="2:15" ht="19.5" customHeight="1">
      <c r="B15" s="17" t="s">
        <v>132</v>
      </c>
      <c r="C15" s="16"/>
      <c r="D15" s="18"/>
      <c r="G15" s="3"/>
      <c r="H15" s="9" t="s">
        <v>97</v>
      </c>
      <c r="I15" s="2"/>
      <c r="J15" s="2"/>
      <c r="K15" s="2"/>
      <c r="L15" s="2"/>
      <c r="M15" s="2"/>
      <c r="N15" s="2"/>
      <c r="O15" s="2"/>
    </row>
    <row r="16" spans="2:15" ht="19.5" customHeight="1">
      <c r="B16" s="6" t="s">
        <v>6</v>
      </c>
      <c r="C16" s="87"/>
      <c r="D16" s="90"/>
      <c r="E16" s="89"/>
      <c r="G16" s="3"/>
      <c r="H16" s="15" t="s">
        <v>105</v>
      </c>
      <c r="I16" s="2"/>
      <c r="J16" s="2"/>
      <c r="K16" s="2"/>
      <c r="L16" s="2"/>
      <c r="M16" s="2"/>
      <c r="N16" s="2"/>
      <c r="O16" s="2"/>
    </row>
    <row r="17" spans="2:15" ht="19.5" customHeight="1" hidden="1">
      <c r="B17" s="6" t="s">
        <v>68</v>
      </c>
      <c r="C17" s="87"/>
      <c r="D17" s="90"/>
      <c r="E17" s="89"/>
      <c r="G17" s="3"/>
      <c r="H17" s="11" t="s">
        <v>35</v>
      </c>
      <c r="I17" s="2"/>
      <c r="J17" s="2"/>
      <c r="K17" s="2"/>
      <c r="L17" s="2"/>
      <c r="M17" s="2"/>
      <c r="N17" s="2"/>
      <c r="O17" s="2"/>
    </row>
    <row r="18" spans="2:15" ht="19.5" customHeight="1">
      <c r="B18" s="6" t="s">
        <v>67</v>
      </c>
      <c r="C18" s="87"/>
      <c r="D18" s="90"/>
      <c r="E18" s="89"/>
      <c r="G18" s="3"/>
      <c r="H18" s="9" t="s">
        <v>36</v>
      </c>
      <c r="I18" s="2"/>
      <c r="J18" s="2"/>
      <c r="K18" s="2"/>
      <c r="L18" s="2"/>
      <c r="M18" s="2"/>
      <c r="N18" s="2"/>
      <c r="O18" s="2"/>
    </row>
    <row r="19" spans="7:15" ht="12" customHeight="1">
      <c r="G19" s="3"/>
      <c r="H19" s="11"/>
      <c r="I19" s="2"/>
      <c r="K19" s="2"/>
      <c r="L19" s="2"/>
      <c r="M19" s="2"/>
      <c r="N19" s="2"/>
      <c r="O19" s="2"/>
    </row>
    <row r="20" spans="2:15" ht="19.5" customHeight="1">
      <c r="B20" s="19" t="s">
        <v>25</v>
      </c>
      <c r="G20" s="3"/>
      <c r="H20" s="11" t="s">
        <v>96</v>
      </c>
      <c r="I20" s="2"/>
      <c r="K20" s="2"/>
      <c r="L20" s="2"/>
      <c r="M20" s="2"/>
      <c r="N20" s="2"/>
      <c r="O20" s="2"/>
    </row>
    <row r="21" spans="2:15" ht="19.5" customHeight="1">
      <c r="B21" s="19" t="s">
        <v>121</v>
      </c>
      <c r="G21" s="3"/>
      <c r="H21" s="9" t="s">
        <v>98</v>
      </c>
      <c r="K21" s="2"/>
      <c r="L21" s="2"/>
      <c r="M21" s="2"/>
      <c r="N21" s="2"/>
      <c r="O21" s="2"/>
    </row>
    <row r="22" spans="2:15" ht="19.5" customHeight="1">
      <c r="B22" s="1" t="s">
        <v>122</v>
      </c>
      <c r="G22" s="3"/>
      <c r="H22" s="20" t="s">
        <v>106</v>
      </c>
      <c r="I22" s="21"/>
      <c r="J22" s="21"/>
      <c r="K22" s="21"/>
      <c r="L22" s="21"/>
      <c r="M22" s="21"/>
      <c r="N22" s="59"/>
      <c r="O22" s="2"/>
    </row>
    <row r="23" ht="19.5" customHeight="1"/>
  </sheetData>
  <sheetProtection password="CC4F" sheet="1"/>
  <mergeCells count="11">
    <mergeCell ref="H2:N2"/>
    <mergeCell ref="B2:E2"/>
    <mergeCell ref="B3:E3"/>
    <mergeCell ref="C16:E16"/>
    <mergeCell ref="C6:E6"/>
    <mergeCell ref="C7:E7"/>
    <mergeCell ref="C18:E18"/>
    <mergeCell ref="B12:B13"/>
    <mergeCell ref="D12:E12"/>
    <mergeCell ref="D13:E13"/>
    <mergeCell ref="C17:E17"/>
  </mergeCells>
  <dataValidations count="4">
    <dataValidation allowBlank="1" showInputMessage="1" showErrorMessage="1" imeMode="halfKatakana" sqref="C6:D6"/>
    <dataValidation allowBlank="1" showInputMessage="1" showErrorMessage="1" imeMode="hiragana" sqref="C7:E7"/>
    <dataValidation type="list" allowBlank="1" showInputMessage="1" showErrorMessage="1" imeMode="off" sqref="D12:E13">
      <formula1>"1,2"</formula1>
    </dataValidation>
    <dataValidation allowBlank="1" showInputMessage="1" showErrorMessage="1" imeMode="off" sqref="C17:E18"/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R17"/>
  <sheetViews>
    <sheetView showGridLines="0" zoomScalePageLayoutView="0" workbookViewId="0" topLeftCell="A1">
      <selection activeCell="C8" sqref="C8"/>
    </sheetView>
  </sheetViews>
  <sheetFormatPr defaultColWidth="9.00390625" defaultRowHeight="13.5"/>
  <cols>
    <col min="1" max="1" width="1.625" style="1" customWidth="1"/>
    <col min="2" max="6" width="9.00390625" style="1" customWidth="1"/>
    <col min="7" max="7" width="5.625" style="1" customWidth="1"/>
    <col min="8" max="9" width="8.625" style="1" customWidth="1"/>
    <col min="10" max="10" width="4.625" style="1" customWidth="1"/>
    <col min="11" max="15" width="9.00390625" style="1" customWidth="1"/>
    <col min="16" max="16" width="5.625" style="1" customWidth="1"/>
    <col min="17" max="18" width="8.625" style="1" customWidth="1"/>
    <col min="19" max="16384" width="9.00390625" style="1" customWidth="1"/>
  </cols>
  <sheetData>
    <row r="2" spans="2:18" ht="18.75">
      <c r="B2" s="75" t="s">
        <v>123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6"/>
      <c r="R2" s="76"/>
    </row>
    <row r="4" spans="2:11" ht="13.5">
      <c r="B4" s="1" t="s">
        <v>26</v>
      </c>
      <c r="I4" s="58"/>
      <c r="K4" s="1" t="s">
        <v>27</v>
      </c>
    </row>
    <row r="5" spans="2:18" ht="30" customHeight="1">
      <c r="B5" s="22" t="s">
        <v>7</v>
      </c>
      <c r="C5" s="77">
        <f>IF('申込'!D12=1,'申込'!C7,IF('申込'!D12&gt;=2,'申込'!C7&amp;"Ａ",""))</f>
      </c>
      <c r="D5" s="106"/>
      <c r="E5" s="106"/>
      <c r="F5" s="106"/>
      <c r="G5" s="106"/>
      <c r="H5" s="106"/>
      <c r="I5" s="111"/>
      <c r="K5" s="22" t="s">
        <v>7</v>
      </c>
      <c r="L5" s="77">
        <f>IF('申込'!D12&gt;=2,'申込'!C7&amp;"Ｂ","")</f>
      </c>
      <c r="M5" s="106"/>
      <c r="N5" s="106"/>
      <c r="O5" s="106"/>
      <c r="P5" s="106"/>
      <c r="Q5" s="107"/>
      <c r="R5" s="108"/>
    </row>
    <row r="6" spans="2:18" ht="15" customHeight="1">
      <c r="B6" s="73" t="s">
        <v>62</v>
      </c>
      <c r="C6" s="101" t="s">
        <v>10</v>
      </c>
      <c r="D6" s="94"/>
      <c r="E6" s="94"/>
      <c r="F6" s="102"/>
      <c r="G6" s="103" t="s">
        <v>4</v>
      </c>
      <c r="H6" s="109" t="s">
        <v>91</v>
      </c>
      <c r="I6" s="91" t="s">
        <v>69</v>
      </c>
      <c r="K6" s="73" t="s">
        <v>5</v>
      </c>
      <c r="L6" s="77" t="s">
        <v>10</v>
      </c>
      <c r="M6" s="104"/>
      <c r="N6" s="104"/>
      <c r="O6" s="105"/>
      <c r="P6" s="73" t="s">
        <v>4</v>
      </c>
      <c r="Q6" s="109" t="s">
        <v>91</v>
      </c>
      <c r="R6" s="91" t="s">
        <v>69</v>
      </c>
    </row>
    <row r="7" spans="2:18" ht="15" customHeight="1">
      <c r="B7" s="74"/>
      <c r="C7" s="4" t="s">
        <v>45</v>
      </c>
      <c r="D7" s="24" t="s">
        <v>1</v>
      </c>
      <c r="E7" s="4" t="s">
        <v>2</v>
      </c>
      <c r="F7" s="24" t="s">
        <v>3</v>
      </c>
      <c r="G7" s="74"/>
      <c r="H7" s="110"/>
      <c r="I7" s="74"/>
      <c r="K7" s="74"/>
      <c r="L7" s="4" t="s">
        <v>45</v>
      </c>
      <c r="M7" s="24" t="s">
        <v>1</v>
      </c>
      <c r="N7" s="25" t="s">
        <v>2</v>
      </c>
      <c r="O7" s="5" t="s">
        <v>3</v>
      </c>
      <c r="P7" s="74"/>
      <c r="Q7" s="110"/>
      <c r="R7" s="74"/>
    </row>
    <row r="8" spans="2:18" ht="30" customHeight="1">
      <c r="B8" s="6" t="s">
        <v>0</v>
      </c>
      <c r="C8" s="60"/>
      <c r="D8" s="61"/>
      <c r="E8" s="60"/>
      <c r="F8" s="61"/>
      <c r="G8" s="6" t="s">
        <v>70</v>
      </c>
      <c r="H8" s="6" t="s">
        <v>70</v>
      </c>
      <c r="I8" s="6" t="s">
        <v>70</v>
      </c>
      <c r="K8" s="6" t="s">
        <v>0</v>
      </c>
      <c r="L8" s="60"/>
      <c r="M8" s="61"/>
      <c r="N8" s="65"/>
      <c r="O8" s="66"/>
      <c r="P8" s="6" t="s">
        <v>70</v>
      </c>
      <c r="Q8" s="6" t="s">
        <v>70</v>
      </c>
      <c r="R8" s="6" t="s">
        <v>70</v>
      </c>
    </row>
    <row r="9" spans="2:18" ht="30" customHeight="1">
      <c r="B9" s="6" t="s">
        <v>108</v>
      </c>
      <c r="C9" s="60"/>
      <c r="D9" s="61"/>
      <c r="E9" s="60"/>
      <c r="F9" s="61"/>
      <c r="G9" s="26"/>
      <c r="H9" s="27"/>
      <c r="I9" s="62"/>
      <c r="K9" s="6" t="s">
        <v>108</v>
      </c>
      <c r="L9" s="60"/>
      <c r="M9" s="61"/>
      <c r="N9" s="65"/>
      <c r="O9" s="66"/>
      <c r="P9" s="26"/>
      <c r="Q9" s="27"/>
      <c r="R9" s="62"/>
    </row>
    <row r="10" spans="2:18" ht="30" customHeight="1">
      <c r="B10" s="6" t="s">
        <v>109</v>
      </c>
      <c r="C10" s="60"/>
      <c r="D10" s="61"/>
      <c r="E10" s="60"/>
      <c r="F10" s="61"/>
      <c r="G10" s="26"/>
      <c r="H10" s="27"/>
      <c r="I10" s="62"/>
      <c r="K10" s="6" t="s">
        <v>109</v>
      </c>
      <c r="L10" s="60"/>
      <c r="M10" s="61"/>
      <c r="N10" s="65"/>
      <c r="O10" s="66"/>
      <c r="P10" s="26"/>
      <c r="Q10" s="27"/>
      <c r="R10" s="62"/>
    </row>
    <row r="11" spans="2:18" ht="30" customHeight="1">
      <c r="B11" s="6" t="s">
        <v>110</v>
      </c>
      <c r="C11" s="60"/>
      <c r="D11" s="61"/>
      <c r="E11" s="60"/>
      <c r="F11" s="61"/>
      <c r="G11" s="26"/>
      <c r="H11" s="27"/>
      <c r="I11" s="62"/>
      <c r="K11" s="6" t="s">
        <v>110</v>
      </c>
      <c r="L11" s="60"/>
      <c r="M11" s="61"/>
      <c r="N11" s="65"/>
      <c r="O11" s="66"/>
      <c r="P11" s="26"/>
      <c r="Q11" s="27"/>
      <c r="R11" s="62"/>
    </row>
    <row r="12" spans="2:18" ht="30" customHeight="1">
      <c r="B12" s="6" t="s">
        <v>111</v>
      </c>
      <c r="C12" s="60"/>
      <c r="D12" s="61"/>
      <c r="E12" s="60"/>
      <c r="F12" s="61"/>
      <c r="G12" s="26"/>
      <c r="H12" s="27"/>
      <c r="I12" s="62"/>
      <c r="K12" s="6" t="s">
        <v>111</v>
      </c>
      <c r="L12" s="60"/>
      <c r="M12" s="61"/>
      <c r="N12" s="65"/>
      <c r="O12" s="66"/>
      <c r="P12" s="26"/>
      <c r="Q12" s="27"/>
      <c r="R12" s="62"/>
    </row>
    <row r="13" spans="2:18" ht="30" customHeight="1">
      <c r="B13" s="6" t="s">
        <v>112</v>
      </c>
      <c r="C13" s="60"/>
      <c r="D13" s="61"/>
      <c r="E13" s="60"/>
      <c r="F13" s="61"/>
      <c r="G13" s="26"/>
      <c r="H13" s="27"/>
      <c r="I13" s="62"/>
      <c r="K13" s="6" t="s">
        <v>112</v>
      </c>
      <c r="L13" s="60"/>
      <c r="M13" s="61"/>
      <c r="N13" s="65"/>
      <c r="O13" s="66"/>
      <c r="P13" s="26"/>
      <c r="Q13" s="27"/>
      <c r="R13" s="62"/>
    </row>
    <row r="14" spans="2:18" ht="30" customHeight="1">
      <c r="B14" s="6" t="s">
        <v>113</v>
      </c>
      <c r="C14" s="60"/>
      <c r="D14" s="61"/>
      <c r="E14" s="60"/>
      <c r="F14" s="61"/>
      <c r="G14" s="26"/>
      <c r="H14" s="27"/>
      <c r="I14" s="62"/>
      <c r="K14" s="6" t="s">
        <v>113</v>
      </c>
      <c r="L14" s="60"/>
      <c r="M14" s="61"/>
      <c r="N14" s="65"/>
      <c r="O14" s="66"/>
      <c r="P14" s="26"/>
      <c r="Q14" s="27"/>
      <c r="R14" s="62"/>
    </row>
    <row r="15" spans="2:18" ht="30" customHeight="1">
      <c r="B15" s="6" t="s">
        <v>114</v>
      </c>
      <c r="C15" s="60"/>
      <c r="D15" s="61"/>
      <c r="E15" s="60"/>
      <c r="F15" s="61"/>
      <c r="G15" s="26"/>
      <c r="H15" s="27"/>
      <c r="I15" s="62"/>
      <c r="K15" s="6" t="s">
        <v>114</v>
      </c>
      <c r="L15" s="60"/>
      <c r="M15" s="61"/>
      <c r="N15" s="65"/>
      <c r="O15" s="66"/>
      <c r="P15" s="26"/>
      <c r="Q15" s="27"/>
      <c r="R15" s="62"/>
    </row>
    <row r="16" spans="2:18" ht="30" customHeight="1">
      <c r="B16" s="6" t="s">
        <v>115</v>
      </c>
      <c r="C16" s="60"/>
      <c r="D16" s="61"/>
      <c r="E16" s="60"/>
      <c r="F16" s="61"/>
      <c r="G16" s="26"/>
      <c r="H16" s="27"/>
      <c r="I16" s="62"/>
      <c r="K16" s="6" t="s">
        <v>115</v>
      </c>
      <c r="L16" s="60"/>
      <c r="M16" s="61"/>
      <c r="N16" s="65"/>
      <c r="O16" s="66"/>
      <c r="P16" s="26"/>
      <c r="Q16" s="27"/>
      <c r="R16" s="62"/>
    </row>
    <row r="17" spans="9:18" ht="13.5">
      <c r="I17" s="58" t="s">
        <v>81</v>
      </c>
      <c r="R17" s="58" t="s">
        <v>81</v>
      </c>
    </row>
  </sheetData>
  <sheetProtection password="CC4F" sheet="1"/>
  <mergeCells count="13">
    <mergeCell ref="R6:R7"/>
    <mergeCell ref="L5:R5"/>
    <mergeCell ref="B2:R2"/>
    <mergeCell ref="H6:H7"/>
    <mergeCell ref="C5:I5"/>
    <mergeCell ref="I6:I7"/>
    <mergeCell ref="Q6:Q7"/>
    <mergeCell ref="C6:F6"/>
    <mergeCell ref="B6:B7"/>
    <mergeCell ref="G6:G7"/>
    <mergeCell ref="K6:K7"/>
    <mergeCell ref="L6:O6"/>
    <mergeCell ref="P6:P7"/>
  </mergeCells>
  <conditionalFormatting sqref="C8:F16 G9:I16">
    <cfRule type="expression" priority="1" dxfId="0" stopIfTrue="1">
      <formula>$C$5&lt;&gt;""</formula>
    </cfRule>
  </conditionalFormatting>
  <conditionalFormatting sqref="L8:O16 P9:P16">
    <cfRule type="expression" priority="2" dxfId="0" stopIfTrue="1">
      <formula>$L$5&lt;&gt;""</formula>
    </cfRule>
  </conditionalFormatting>
  <conditionalFormatting sqref="Q9:R16">
    <cfRule type="expression" priority="3" dxfId="0" stopIfTrue="1">
      <formula>$L$5&lt;&gt;""</formula>
    </cfRule>
  </conditionalFormatting>
  <dataValidations count="4">
    <dataValidation type="list" allowBlank="1" showInputMessage="1" showErrorMessage="1" imeMode="off" sqref="G9:G16 P9:P16">
      <formula1>"　,1,2"</formula1>
    </dataValidation>
    <dataValidation allowBlank="1" showInputMessage="1" showErrorMessage="1" promptTitle="半角で入力してください！" prompt="（記入例）&#10;　９分０３秒&#10;  →　 ９０３&#10;１２分１４秒&#10; →　１２１４" imeMode="off" sqref="H9:H16 Q9:Q16"/>
    <dataValidation allowBlank="1" showInputMessage="1" showErrorMessage="1" imeMode="hiragana" sqref="I9:I16 R9:R16 C8:D16 L8:M16"/>
    <dataValidation allowBlank="1" showInputMessage="1" showErrorMessage="1" imeMode="halfKatakana" sqref="E8:F16 N8:O16"/>
  </dataValidations>
  <printOptions horizontalCentered="1"/>
  <pageMargins left="0.1968503937007874" right="0.1968503937007874" top="0.7874015748031497" bottom="0.5905511811023623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R17"/>
  <sheetViews>
    <sheetView showGridLines="0" zoomScalePageLayoutView="0" workbookViewId="0" topLeftCell="A1">
      <selection activeCell="C8" sqref="C8"/>
    </sheetView>
  </sheetViews>
  <sheetFormatPr defaultColWidth="9.00390625" defaultRowHeight="13.5"/>
  <cols>
    <col min="1" max="1" width="1.625" style="1" customWidth="1"/>
    <col min="2" max="6" width="9.00390625" style="1" customWidth="1"/>
    <col min="7" max="7" width="5.625" style="1" customWidth="1"/>
    <col min="8" max="9" width="8.625" style="1" customWidth="1"/>
    <col min="10" max="10" width="4.625" style="1" customWidth="1"/>
    <col min="11" max="15" width="9.00390625" style="1" customWidth="1"/>
    <col min="16" max="16" width="5.625" style="1" customWidth="1"/>
    <col min="17" max="18" width="8.625" style="1" customWidth="1"/>
    <col min="19" max="16384" width="9.00390625" style="1" customWidth="1"/>
  </cols>
  <sheetData>
    <row r="2" spans="2:18" ht="18.75">
      <c r="B2" s="75" t="s">
        <v>124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6"/>
      <c r="R2" s="76"/>
    </row>
    <row r="4" spans="2:11" ht="13.5">
      <c r="B4" s="1" t="s">
        <v>26</v>
      </c>
      <c r="K4" s="1" t="s">
        <v>27</v>
      </c>
    </row>
    <row r="5" spans="2:18" ht="30" customHeight="1">
      <c r="B5" s="22" t="s">
        <v>7</v>
      </c>
      <c r="C5" s="77">
        <f>IF('申込'!D13=1,'申込'!C7,IF('申込'!D13&gt;=2,'申込'!C7&amp;"Ａ",""))</f>
      </c>
      <c r="D5" s="106"/>
      <c r="E5" s="106"/>
      <c r="F5" s="106"/>
      <c r="G5" s="106"/>
      <c r="H5" s="106"/>
      <c r="I5" s="111"/>
      <c r="K5" s="22" t="s">
        <v>7</v>
      </c>
      <c r="L5" s="77">
        <f>IF('申込'!D13&gt;=2,'申込'!C7&amp;"Ｂ","")</f>
      </c>
      <c r="M5" s="106"/>
      <c r="N5" s="106"/>
      <c r="O5" s="106"/>
      <c r="P5" s="106"/>
      <c r="Q5" s="107"/>
      <c r="R5" s="108"/>
    </row>
    <row r="6" spans="2:18" ht="15" customHeight="1">
      <c r="B6" s="73" t="s">
        <v>62</v>
      </c>
      <c r="C6" s="101" t="s">
        <v>10</v>
      </c>
      <c r="D6" s="94"/>
      <c r="E6" s="94"/>
      <c r="F6" s="102"/>
      <c r="G6" s="103" t="s">
        <v>4</v>
      </c>
      <c r="H6" s="109" t="s">
        <v>91</v>
      </c>
      <c r="I6" s="91" t="s">
        <v>69</v>
      </c>
      <c r="K6" s="73" t="s">
        <v>5</v>
      </c>
      <c r="L6" s="77" t="s">
        <v>10</v>
      </c>
      <c r="M6" s="104"/>
      <c r="N6" s="104"/>
      <c r="O6" s="105"/>
      <c r="P6" s="73" t="s">
        <v>4</v>
      </c>
      <c r="Q6" s="109" t="s">
        <v>91</v>
      </c>
      <c r="R6" s="91" t="s">
        <v>69</v>
      </c>
    </row>
    <row r="7" spans="2:18" ht="15" customHeight="1">
      <c r="B7" s="74"/>
      <c r="C7" s="4" t="s">
        <v>45</v>
      </c>
      <c r="D7" s="24" t="s">
        <v>1</v>
      </c>
      <c r="E7" s="4" t="s">
        <v>2</v>
      </c>
      <c r="F7" s="24" t="s">
        <v>3</v>
      </c>
      <c r="G7" s="74"/>
      <c r="H7" s="110"/>
      <c r="I7" s="74"/>
      <c r="K7" s="74"/>
      <c r="L7" s="4" t="s">
        <v>45</v>
      </c>
      <c r="M7" s="24" t="s">
        <v>1</v>
      </c>
      <c r="N7" s="25" t="s">
        <v>2</v>
      </c>
      <c r="O7" s="5" t="s">
        <v>3</v>
      </c>
      <c r="P7" s="74"/>
      <c r="Q7" s="110"/>
      <c r="R7" s="74"/>
    </row>
    <row r="8" spans="2:18" ht="30" customHeight="1">
      <c r="B8" s="6" t="s">
        <v>0</v>
      </c>
      <c r="C8" s="60"/>
      <c r="D8" s="61"/>
      <c r="E8" s="60"/>
      <c r="F8" s="61"/>
      <c r="G8" s="6" t="s">
        <v>70</v>
      </c>
      <c r="H8" s="6" t="s">
        <v>70</v>
      </c>
      <c r="I8" s="6" t="s">
        <v>70</v>
      </c>
      <c r="K8" s="6" t="s">
        <v>0</v>
      </c>
      <c r="L8" s="60"/>
      <c r="M8" s="61"/>
      <c r="N8" s="65"/>
      <c r="O8" s="66"/>
      <c r="P8" s="6" t="s">
        <v>70</v>
      </c>
      <c r="Q8" s="6" t="s">
        <v>70</v>
      </c>
      <c r="R8" s="6" t="s">
        <v>70</v>
      </c>
    </row>
    <row r="9" spans="2:18" ht="30" customHeight="1">
      <c r="B9" s="6" t="s">
        <v>108</v>
      </c>
      <c r="C9" s="60"/>
      <c r="D9" s="61"/>
      <c r="E9" s="60"/>
      <c r="F9" s="61"/>
      <c r="G9" s="26"/>
      <c r="H9" s="27"/>
      <c r="I9" s="62"/>
      <c r="K9" s="6" t="s">
        <v>108</v>
      </c>
      <c r="L9" s="60"/>
      <c r="M9" s="61"/>
      <c r="N9" s="65"/>
      <c r="O9" s="66"/>
      <c r="P9" s="26"/>
      <c r="Q9" s="27"/>
      <c r="R9" s="62"/>
    </row>
    <row r="10" spans="2:18" ht="30" customHeight="1">
      <c r="B10" s="6" t="s">
        <v>109</v>
      </c>
      <c r="C10" s="60"/>
      <c r="D10" s="61"/>
      <c r="E10" s="60"/>
      <c r="F10" s="61"/>
      <c r="G10" s="26"/>
      <c r="H10" s="27"/>
      <c r="I10" s="62"/>
      <c r="K10" s="6" t="s">
        <v>109</v>
      </c>
      <c r="L10" s="60"/>
      <c r="M10" s="61"/>
      <c r="N10" s="65"/>
      <c r="O10" s="66"/>
      <c r="P10" s="26"/>
      <c r="Q10" s="27"/>
      <c r="R10" s="62"/>
    </row>
    <row r="11" spans="2:18" ht="30" customHeight="1">
      <c r="B11" s="6" t="s">
        <v>110</v>
      </c>
      <c r="C11" s="60"/>
      <c r="D11" s="61"/>
      <c r="E11" s="60"/>
      <c r="F11" s="61"/>
      <c r="G11" s="26"/>
      <c r="H11" s="27"/>
      <c r="I11" s="62"/>
      <c r="K11" s="6" t="s">
        <v>110</v>
      </c>
      <c r="L11" s="60"/>
      <c r="M11" s="61"/>
      <c r="N11" s="65"/>
      <c r="O11" s="66"/>
      <c r="P11" s="26"/>
      <c r="Q11" s="27"/>
      <c r="R11" s="62"/>
    </row>
    <row r="12" spans="2:18" ht="30" customHeight="1">
      <c r="B12" s="6" t="s">
        <v>111</v>
      </c>
      <c r="C12" s="60"/>
      <c r="D12" s="61"/>
      <c r="E12" s="60"/>
      <c r="F12" s="61"/>
      <c r="G12" s="26"/>
      <c r="H12" s="27"/>
      <c r="I12" s="62"/>
      <c r="K12" s="6" t="s">
        <v>111</v>
      </c>
      <c r="L12" s="60"/>
      <c r="M12" s="61"/>
      <c r="N12" s="65"/>
      <c r="O12" s="66"/>
      <c r="P12" s="26"/>
      <c r="Q12" s="27"/>
      <c r="R12" s="62"/>
    </row>
    <row r="13" spans="2:18" ht="30" customHeight="1">
      <c r="B13" s="6" t="s">
        <v>112</v>
      </c>
      <c r="C13" s="60"/>
      <c r="D13" s="61"/>
      <c r="E13" s="60"/>
      <c r="F13" s="61"/>
      <c r="G13" s="26"/>
      <c r="H13" s="27"/>
      <c r="I13" s="62"/>
      <c r="K13" s="6" t="s">
        <v>112</v>
      </c>
      <c r="L13" s="60"/>
      <c r="M13" s="61"/>
      <c r="N13" s="65"/>
      <c r="O13" s="66"/>
      <c r="P13" s="26"/>
      <c r="Q13" s="27"/>
      <c r="R13" s="62"/>
    </row>
    <row r="14" spans="2:18" ht="30" customHeight="1">
      <c r="B14" s="6" t="s">
        <v>113</v>
      </c>
      <c r="C14" s="60"/>
      <c r="D14" s="61"/>
      <c r="E14" s="60"/>
      <c r="F14" s="61"/>
      <c r="G14" s="26"/>
      <c r="H14" s="27"/>
      <c r="I14" s="62"/>
      <c r="K14" s="6" t="s">
        <v>113</v>
      </c>
      <c r="L14" s="60"/>
      <c r="M14" s="61"/>
      <c r="N14" s="65"/>
      <c r="O14" s="66"/>
      <c r="P14" s="26"/>
      <c r="Q14" s="27"/>
      <c r="R14" s="62"/>
    </row>
    <row r="15" spans="2:18" ht="30" customHeight="1">
      <c r="B15" s="6" t="s">
        <v>114</v>
      </c>
      <c r="C15" s="60"/>
      <c r="D15" s="61"/>
      <c r="E15" s="60"/>
      <c r="F15" s="61"/>
      <c r="G15" s="26"/>
      <c r="H15" s="27"/>
      <c r="I15" s="62"/>
      <c r="K15" s="6" t="s">
        <v>114</v>
      </c>
      <c r="L15" s="60"/>
      <c r="M15" s="61"/>
      <c r="N15" s="65"/>
      <c r="O15" s="66"/>
      <c r="P15" s="26"/>
      <c r="Q15" s="27"/>
      <c r="R15" s="62"/>
    </row>
    <row r="16" spans="2:18" ht="30" customHeight="1">
      <c r="B16" s="6" t="s">
        <v>115</v>
      </c>
      <c r="C16" s="60"/>
      <c r="D16" s="61"/>
      <c r="E16" s="60"/>
      <c r="F16" s="61"/>
      <c r="G16" s="26"/>
      <c r="H16" s="27"/>
      <c r="I16" s="62"/>
      <c r="K16" s="6" t="s">
        <v>115</v>
      </c>
      <c r="L16" s="60"/>
      <c r="M16" s="61"/>
      <c r="N16" s="65"/>
      <c r="O16" s="66"/>
      <c r="P16" s="26"/>
      <c r="Q16" s="27"/>
      <c r="R16" s="62"/>
    </row>
    <row r="17" spans="9:18" ht="13.5">
      <c r="I17" s="58" t="s">
        <v>81</v>
      </c>
      <c r="R17" s="58" t="s">
        <v>81</v>
      </c>
    </row>
  </sheetData>
  <sheetProtection password="CC4F" sheet="1"/>
  <mergeCells count="13">
    <mergeCell ref="H6:H7"/>
    <mergeCell ref="C6:F6"/>
    <mergeCell ref="B6:B7"/>
    <mergeCell ref="G6:G7"/>
    <mergeCell ref="R6:R7"/>
    <mergeCell ref="P6:P7"/>
    <mergeCell ref="B2:R2"/>
    <mergeCell ref="C5:I5"/>
    <mergeCell ref="L5:R5"/>
    <mergeCell ref="I6:I7"/>
    <mergeCell ref="K6:K7"/>
    <mergeCell ref="L6:O6"/>
    <mergeCell ref="Q6:Q7"/>
  </mergeCells>
  <conditionalFormatting sqref="C8:F16 G9:I16">
    <cfRule type="expression" priority="1" dxfId="0" stopIfTrue="1">
      <formula>$C$5&lt;&gt;""</formula>
    </cfRule>
  </conditionalFormatting>
  <conditionalFormatting sqref="L8:O16 P9:P16">
    <cfRule type="expression" priority="2" dxfId="0" stopIfTrue="1">
      <formula>$L$5&lt;&gt;""</formula>
    </cfRule>
  </conditionalFormatting>
  <conditionalFormatting sqref="Q9:R16">
    <cfRule type="expression" priority="3" dxfId="0" stopIfTrue="1">
      <formula>$L$5&lt;&gt;""</formula>
    </cfRule>
  </conditionalFormatting>
  <dataValidations count="4">
    <dataValidation type="list" allowBlank="1" showInputMessage="1" showErrorMessage="1" imeMode="off" sqref="P9:P16 G9:G16">
      <formula1>"　,1,2"</formula1>
    </dataValidation>
    <dataValidation allowBlank="1" showInputMessage="1" showErrorMessage="1" promptTitle="半角で入力してください！" prompt="（記入例）&#10;　９分０３秒&#10;  →　 ９０３&#10;１２分１４秒&#10; →　１２１４" imeMode="off" sqref="H9:H16 Q9:Q16"/>
    <dataValidation allowBlank="1" showInputMessage="1" showErrorMessage="1" imeMode="hiragana" sqref="I9:I16 R9:R16 C8:D16 L8:M16"/>
    <dataValidation allowBlank="1" showInputMessage="1" showErrorMessage="1" imeMode="halfKatakana" sqref="E8:F16 N8:O16"/>
  </dataValidations>
  <printOptions horizontalCentered="1"/>
  <pageMargins left="0.1968503937007874" right="0.1968503937007874" top="0.7874015748031497" bottom="0.5905511811023623" header="0.5118110236220472" footer="0.5118110236220472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"/>
  <sheetViews>
    <sheetView showGridLines="0" zoomScalePageLayoutView="0" workbookViewId="0" topLeftCell="A1">
      <selection activeCell="A15" sqref="A15:E15"/>
    </sheetView>
  </sheetViews>
  <sheetFormatPr defaultColWidth="9.00390625" defaultRowHeight="13.5"/>
  <cols>
    <col min="1" max="1" width="7.625" style="56" customWidth="1"/>
    <col min="2" max="2" width="6.625" style="56" customWidth="1"/>
    <col min="3" max="3" width="7.625" style="53" customWidth="1"/>
    <col min="4" max="4" width="8.625" style="53" customWidth="1"/>
    <col min="5" max="5" width="12.125" style="53" customWidth="1"/>
    <col min="6" max="6" width="7.625" style="56" customWidth="1"/>
    <col min="7" max="7" width="6.625" style="56" customWidth="1"/>
    <col min="8" max="8" width="7.625" style="53" customWidth="1"/>
    <col min="9" max="9" width="8.625" style="53" customWidth="1"/>
    <col min="10" max="10" width="12.125" style="53" customWidth="1"/>
    <col min="11" max="16384" width="9.00390625" style="53" customWidth="1"/>
  </cols>
  <sheetData>
    <row r="1" spans="1:10" ht="14.25">
      <c r="A1" s="112" t="s">
        <v>116</v>
      </c>
      <c r="B1" s="112"/>
      <c r="C1" s="112"/>
      <c r="D1" s="112"/>
      <c r="E1" s="112"/>
      <c r="F1" s="112"/>
      <c r="G1" s="112"/>
      <c r="H1" s="112"/>
      <c r="I1" s="112"/>
      <c r="J1" s="112"/>
    </row>
    <row r="3" spans="1:10" ht="21.75" customHeight="1">
      <c r="A3" s="54" t="s">
        <v>76</v>
      </c>
      <c r="B3" s="54">
        <f>IF('⑥男子オーダー表'!A7="","",'⑥男子オーダー表'!A7)</f>
      </c>
      <c r="C3" s="115">
        <f>IF('②男子登録'!C5="","",'②男子登録'!C5)</f>
      </c>
      <c r="D3" s="116"/>
      <c r="E3" s="117"/>
      <c r="F3" s="54" t="s">
        <v>76</v>
      </c>
      <c r="G3" s="54">
        <f>IF('⑥男子オーダー表'!H7="","",'⑥男子オーダー表'!H7)</f>
      </c>
      <c r="H3" s="115">
        <f>IF('②男子登録'!L5="","",'②男子登録'!L5)</f>
      </c>
      <c r="I3" s="116"/>
      <c r="J3" s="117"/>
    </row>
    <row r="4" spans="1:10" ht="21.75" customHeight="1">
      <c r="A4" s="54" t="s">
        <v>62</v>
      </c>
      <c r="B4" s="115" t="s">
        <v>10</v>
      </c>
      <c r="C4" s="118"/>
      <c r="D4" s="54" t="s">
        <v>4</v>
      </c>
      <c r="E4" s="55" t="s">
        <v>72</v>
      </c>
      <c r="F4" s="54" t="s">
        <v>62</v>
      </c>
      <c r="G4" s="115" t="s">
        <v>10</v>
      </c>
      <c r="H4" s="118"/>
      <c r="I4" s="54" t="s">
        <v>4</v>
      </c>
      <c r="J4" s="55" t="s">
        <v>72</v>
      </c>
    </row>
    <row r="5" spans="1:10" ht="21.75" customHeight="1">
      <c r="A5" s="54" t="s">
        <v>0</v>
      </c>
      <c r="B5" s="113" t="str">
        <f>IF(LEN('②男子登録'!$C8)+LEN('②男子登録'!$D8)&gt;=5,'②男子登録'!$C8&amp;'②男子登録'!$D8,IF(LEN('②男子登録'!$C8)+LEN('②男子登録'!$D8)=4,'②男子登録'!$C8&amp;"　"&amp;'②男子登録'!$D8,IF(LEN('②男子登録'!$C8)+LEN('②男子登録'!$D8)=3,'②男子登録'!$C8&amp;"　　"&amp;'②男子登録'!$D8,'②男子登録'!$C8&amp;"　　　"&amp;'②男子登録'!$D8)))</f>
        <v>　　　</v>
      </c>
      <c r="C5" s="114" t="str">
        <f>'②男子登録'!$C10&amp;" "&amp;'②男子登録'!$D10</f>
        <v> </v>
      </c>
      <c r="D5" s="54" t="s">
        <v>77</v>
      </c>
      <c r="E5" s="54" t="s">
        <v>77</v>
      </c>
      <c r="F5" s="54" t="s">
        <v>0</v>
      </c>
      <c r="G5" s="113" t="str">
        <f>IF(LEN('②男子登録'!$L8)+LEN('②男子登録'!$M8)&gt;=5,'②男子登録'!$L8&amp;'②男子登録'!$M8,IF(LEN('②男子登録'!$L8)+LEN('②男子登録'!$M8)=4,'②男子登録'!$L8&amp;"　"&amp;'②男子登録'!$M8,IF(LEN('②男子登録'!$L8)+LEN('②男子登録'!$M8)=3,'②男子登録'!$L8&amp;"　　"&amp;'②男子登録'!$M8,'②男子登録'!$L8&amp;"　　　"&amp;'②男子登録'!$M8)))</f>
        <v>　　　</v>
      </c>
      <c r="H5" s="114" t="str">
        <f>'②男子登録'!$C10&amp;" "&amp;'②男子登録'!$D10</f>
        <v> </v>
      </c>
      <c r="I5" s="54" t="s">
        <v>77</v>
      </c>
      <c r="J5" s="54" t="s">
        <v>77</v>
      </c>
    </row>
    <row r="6" spans="1:10" ht="21.75" customHeight="1">
      <c r="A6" s="54">
        <v>1</v>
      </c>
      <c r="B6" s="113" t="str">
        <f>IF(LEN('②男子登録'!$C9)+LEN('②男子登録'!$D9)&gt;=5,'②男子登録'!$C9&amp;'②男子登録'!$D9,IF(LEN('②男子登録'!$C9)+LEN('②男子登録'!$D9)=4,'②男子登録'!$C9&amp;"　"&amp;'②男子登録'!$D9,IF(LEN('②男子登録'!$C9)+LEN('②男子登録'!$D9)=3,'②男子登録'!$C9&amp;"　　"&amp;'②男子登録'!$D9,'②男子登録'!$C9&amp;"　　　"&amp;'②男子登録'!$D9)))</f>
        <v>　　　</v>
      </c>
      <c r="C6" s="114" t="str">
        <f>'②男子登録'!$C11&amp;" "&amp;'②男子登録'!$D11</f>
        <v> </v>
      </c>
      <c r="D6" s="54">
        <f>IF('②男子登録'!G9="","",'②男子登録'!G9&amp;"年")</f>
      </c>
      <c r="E6" s="54">
        <f>IF('②男子登録'!H9="","",IF(LEN('②男子登録'!H9)=3," "&amp;MID('②男子登録'!H9,1,1)&amp;"分"&amp;MID('②男子登録'!H9,2,2)&amp;"秒",IF(LEN('②男子登録'!H9)=4,MID('②男子登録'!H9,1,2)&amp;"分"&amp;MID('②男子登録'!H9,3,2)&amp;"秒","")))</f>
      </c>
      <c r="F6" s="54">
        <v>1</v>
      </c>
      <c r="G6" s="113" t="str">
        <f>IF(LEN('②男子登録'!$L9)+LEN('②男子登録'!$M9)&gt;=5,'②男子登録'!$L9&amp;'②男子登録'!$M9,IF(LEN('②男子登録'!$L9)+LEN('②男子登録'!$M9)=4,'②男子登録'!$L9&amp;"　"&amp;'②男子登録'!$M9,IF(LEN('②男子登録'!$L9)+LEN('②男子登録'!$M9)=3,'②男子登録'!$L9&amp;"　　"&amp;'②男子登録'!$M9,'②男子登録'!$L9&amp;"　　　"&amp;'②男子登録'!$M9)))</f>
        <v>　　　</v>
      </c>
      <c r="H6" s="114" t="str">
        <f>'②男子登録'!$C11&amp;" "&amp;'②男子登録'!$D11</f>
        <v> </v>
      </c>
      <c r="I6" s="54">
        <f>IF('②男子登録'!P9="","",'②男子登録'!P9&amp;"年")</f>
      </c>
      <c r="J6" s="54">
        <f>IF('②男子登録'!Q9="","",IF(LEN('②男子登録'!Q9)=3," "&amp;MID('②男子登録'!Q9,1,1)&amp;"分"&amp;MID('②男子登録'!Q9,2,2)&amp;"秒",IF(LEN('②男子登録'!Q9)=4,MID('②男子登録'!Q9,1,2)&amp;"分"&amp;MID('②男子登録'!Q9,3,2)&amp;"秒","")))</f>
      </c>
    </row>
    <row r="7" spans="1:10" ht="21.75" customHeight="1">
      <c r="A7" s="54">
        <v>2</v>
      </c>
      <c r="B7" s="113" t="str">
        <f>IF(LEN('②男子登録'!$C10)+LEN('②男子登録'!$D10)&gt;=5,'②男子登録'!$C10&amp;'②男子登録'!$D10,IF(LEN('②男子登録'!$C10)+LEN('②男子登録'!$D10)=4,'②男子登録'!$C10&amp;"　"&amp;'②男子登録'!$D10,IF(LEN('②男子登録'!$C10)+LEN('②男子登録'!$D10)=3,'②男子登録'!$C10&amp;"　　"&amp;'②男子登録'!$D10,'②男子登録'!$C10&amp;"　　　"&amp;'②男子登録'!$D10)))</f>
        <v>　　　</v>
      </c>
      <c r="C7" s="114" t="str">
        <f>'②男子登録'!$C12&amp;" "&amp;'②男子登録'!$D12</f>
        <v> </v>
      </c>
      <c r="D7" s="54">
        <f>IF('②男子登録'!G10="","",'②男子登録'!G10&amp;"年")</f>
      </c>
      <c r="E7" s="54">
        <f>IF('②男子登録'!H10="","",IF(LEN('②男子登録'!H10)=3," "&amp;MID('②男子登録'!H10,1,1)&amp;"分"&amp;MID('②男子登録'!H10,2,2)&amp;"秒",IF(LEN('②男子登録'!H10)=4,MID('②男子登録'!H10,1,2)&amp;"分"&amp;MID('②男子登録'!H10,3,2)&amp;"秒","")))</f>
      </c>
      <c r="F7" s="54">
        <v>2</v>
      </c>
      <c r="G7" s="113" t="str">
        <f>IF(LEN('②男子登録'!$L10)+LEN('②男子登録'!$M10)&gt;=5,'②男子登録'!$L10&amp;'②男子登録'!$M10,IF(LEN('②男子登録'!$L10)+LEN('②男子登録'!$M10)=4,'②男子登録'!$L10&amp;"　"&amp;'②男子登録'!$M10,IF(LEN('②男子登録'!$L10)+LEN('②男子登録'!$M10)=3,'②男子登録'!$L10&amp;"　　"&amp;'②男子登録'!$M10,'②男子登録'!$L10&amp;"　　　"&amp;'②男子登録'!$M10)))</f>
        <v>　　　</v>
      </c>
      <c r="H7" s="114" t="str">
        <f>'②男子登録'!$C12&amp;" "&amp;'②男子登録'!$D12</f>
        <v> </v>
      </c>
      <c r="I7" s="54">
        <f>IF('②男子登録'!P10="","",'②男子登録'!P10&amp;"年")</f>
      </c>
      <c r="J7" s="54">
        <f>IF('②男子登録'!Q10="","",IF(LEN('②男子登録'!Q10)=3," "&amp;MID('②男子登録'!Q10,1,1)&amp;"分"&amp;MID('②男子登録'!Q10,2,2)&amp;"秒",IF(LEN('②男子登録'!Q10)=4,MID('②男子登録'!Q10,1,2)&amp;"分"&amp;MID('②男子登録'!Q10,3,2)&amp;"秒","")))</f>
      </c>
    </row>
    <row r="8" spans="1:10" ht="21.75" customHeight="1">
      <c r="A8" s="54">
        <v>3</v>
      </c>
      <c r="B8" s="113" t="str">
        <f>IF(LEN('②男子登録'!$C11)+LEN('②男子登録'!$D11)&gt;=5,'②男子登録'!$C11&amp;'②男子登録'!$D11,IF(LEN('②男子登録'!$C11)+LEN('②男子登録'!$D11)=4,'②男子登録'!$C11&amp;"　"&amp;'②男子登録'!$D11,IF(LEN('②男子登録'!$C11)+LEN('②男子登録'!$D11)=3,'②男子登録'!$C11&amp;"　　"&amp;'②男子登録'!$D11,'②男子登録'!$C11&amp;"　　　"&amp;'②男子登録'!$D11)))</f>
        <v>　　　</v>
      </c>
      <c r="C8" s="114" t="str">
        <f>'②男子登録'!$C13&amp;" "&amp;'②男子登録'!$D13</f>
        <v> </v>
      </c>
      <c r="D8" s="54">
        <f>IF('②男子登録'!G11="","",'②男子登録'!G11&amp;"年")</f>
      </c>
      <c r="E8" s="54">
        <f>IF('②男子登録'!H11="","",IF(LEN('②男子登録'!H11)=3," "&amp;MID('②男子登録'!H11,1,1)&amp;"分"&amp;MID('②男子登録'!H11,2,2)&amp;"秒",IF(LEN('②男子登録'!H11)=4,MID('②男子登録'!H11,1,2)&amp;"分"&amp;MID('②男子登録'!H11,3,2)&amp;"秒","")))</f>
      </c>
      <c r="F8" s="54">
        <v>3</v>
      </c>
      <c r="G8" s="113" t="str">
        <f>IF(LEN('②男子登録'!$L11)+LEN('②男子登録'!$M11)&gt;=5,'②男子登録'!$L11&amp;'②男子登録'!$M11,IF(LEN('②男子登録'!$L11)+LEN('②男子登録'!$M11)=4,'②男子登録'!$L11&amp;"　"&amp;'②男子登録'!$M11,IF(LEN('②男子登録'!$L11)+LEN('②男子登録'!$M11)=3,'②男子登録'!$L11&amp;"　　"&amp;'②男子登録'!$M11,'②男子登録'!$L11&amp;"　　　"&amp;'②男子登録'!$M11)))</f>
        <v>　　　</v>
      </c>
      <c r="H8" s="114" t="str">
        <f>'②男子登録'!$C13&amp;" "&amp;'②男子登録'!$D13</f>
        <v> </v>
      </c>
      <c r="I8" s="54">
        <f>IF('②男子登録'!P11="","",'②男子登録'!P11&amp;"年")</f>
      </c>
      <c r="J8" s="54">
        <f>IF('②男子登録'!Q11="","",IF(LEN('②男子登録'!Q11)=3," "&amp;MID('②男子登録'!Q11,1,1)&amp;"分"&amp;MID('②男子登録'!Q11,2,2)&amp;"秒",IF(LEN('②男子登録'!Q11)=4,MID('②男子登録'!Q11,1,2)&amp;"分"&amp;MID('②男子登録'!Q11,3,2)&amp;"秒","")))</f>
      </c>
    </row>
    <row r="9" spans="1:10" ht="21.75" customHeight="1">
      <c r="A9" s="54">
        <v>4</v>
      </c>
      <c r="B9" s="113" t="str">
        <f>IF(LEN('②男子登録'!$C12)+LEN('②男子登録'!$D12)&gt;=5,'②男子登録'!$C12&amp;'②男子登録'!$D12,IF(LEN('②男子登録'!$C12)+LEN('②男子登録'!$D12)=4,'②男子登録'!$C12&amp;"　"&amp;'②男子登録'!$D12,IF(LEN('②男子登録'!$C12)+LEN('②男子登録'!$D12)=3,'②男子登録'!$C12&amp;"　　"&amp;'②男子登録'!$D12,'②男子登録'!$C12&amp;"　　　"&amp;'②男子登録'!$D12)))</f>
        <v>　　　</v>
      </c>
      <c r="C9" s="114" t="str">
        <f>'②男子登録'!$C14&amp;" "&amp;'②男子登録'!$D14</f>
        <v> </v>
      </c>
      <c r="D9" s="54">
        <f>IF('②男子登録'!G12="","",'②男子登録'!G12&amp;"年")</f>
      </c>
      <c r="E9" s="54">
        <f>IF('②男子登録'!H12="","",IF(LEN('②男子登録'!H12)=3," "&amp;MID('②男子登録'!H12,1,1)&amp;"分"&amp;MID('②男子登録'!H12,2,2)&amp;"秒",IF(LEN('②男子登録'!H12)=4,MID('②男子登録'!H12,1,2)&amp;"分"&amp;MID('②男子登録'!H12,3,2)&amp;"秒","")))</f>
      </c>
      <c r="F9" s="54">
        <v>4</v>
      </c>
      <c r="G9" s="113" t="str">
        <f>IF(LEN('②男子登録'!$L12)+LEN('②男子登録'!$M12)&gt;=5,'②男子登録'!$L12&amp;'②男子登録'!$M12,IF(LEN('②男子登録'!$L12)+LEN('②男子登録'!$M12)=4,'②男子登録'!$L12&amp;"　"&amp;'②男子登録'!$M12,IF(LEN('②男子登録'!$L12)+LEN('②男子登録'!$M12)=3,'②男子登録'!$L12&amp;"　　"&amp;'②男子登録'!$M12,'②男子登録'!$L12&amp;"　　　"&amp;'②男子登録'!$M12)))</f>
        <v>　　　</v>
      </c>
      <c r="H9" s="114" t="str">
        <f>'②男子登録'!$C14&amp;" "&amp;'②男子登録'!$D14</f>
        <v> </v>
      </c>
      <c r="I9" s="54">
        <f>IF('②男子登録'!P12="","",'②男子登録'!P12&amp;"年")</f>
      </c>
      <c r="J9" s="54">
        <f>IF('②男子登録'!Q12="","",IF(LEN('②男子登録'!Q12)=3," "&amp;MID('②男子登録'!Q12,1,1)&amp;"分"&amp;MID('②男子登録'!Q12,2,2)&amp;"秒",IF(LEN('②男子登録'!Q12)=4,MID('②男子登録'!Q12,1,2)&amp;"分"&amp;MID('②男子登録'!Q12,3,2)&amp;"秒","")))</f>
      </c>
    </row>
    <row r="10" spans="1:10" ht="21.75" customHeight="1">
      <c r="A10" s="54">
        <v>5</v>
      </c>
      <c r="B10" s="113" t="str">
        <f>IF(LEN('②男子登録'!$C13)+LEN('②男子登録'!$D13)&gt;=5,'②男子登録'!$C13&amp;'②男子登録'!$D13,IF(LEN('②男子登録'!$C13)+LEN('②男子登録'!$D13)=4,'②男子登録'!$C13&amp;"　"&amp;'②男子登録'!$D13,IF(LEN('②男子登録'!$C13)+LEN('②男子登録'!$D13)=3,'②男子登録'!$C13&amp;"　　"&amp;'②男子登録'!$D13,'②男子登録'!$C13&amp;"　　　"&amp;'②男子登録'!$D13)))</f>
        <v>　　　</v>
      </c>
      <c r="C10" s="114" t="str">
        <f>'②男子登録'!$C15&amp;" "&amp;'②男子登録'!$D15</f>
        <v> </v>
      </c>
      <c r="D10" s="54">
        <f>IF('②男子登録'!G13="","",'②男子登録'!G13&amp;"年")</f>
      </c>
      <c r="E10" s="54">
        <f>IF('②男子登録'!H13="","",IF(LEN('②男子登録'!H13)=3," "&amp;MID('②男子登録'!H13,1,1)&amp;"分"&amp;MID('②男子登録'!H13,2,2)&amp;"秒",IF(LEN('②男子登録'!H13)=4,MID('②男子登録'!H13,1,2)&amp;"分"&amp;MID('②男子登録'!H13,3,2)&amp;"秒","")))</f>
      </c>
      <c r="F10" s="54">
        <v>5</v>
      </c>
      <c r="G10" s="113" t="str">
        <f>IF(LEN('②男子登録'!$L13)+LEN('②男子登録'!$M13)&gt;=5,'②男子登録'!$L13&amp;'②男子登録'!$M13,IF(LEN('②男子登録'!$L13)+LEN('②男子登録'!$M13)=4,'②男子登録'!$L13&amp;"　"&amp;'②男子登録'!$M13,IF(LEN('②男子登録'!$L13)+LEN('②男子登録'!$M13)=3,'②男子登録'!$L13&amp;"　　"&amp;'②男子登録'!$M13,'②男子登録'!$L13&amp;"　　　"&amp;'②男子登録'!$M13)))</f>
        <v>　　　</v>
      </c>
      <c r="H10" s="114" t="str">
        <f>'②男子登録'!$C15&amp;" "&amp;'②男子登録'!$D15</f>
        <v> </v>
      </c>
      <c r="I10" s="54">
        <f>IF('②男子登録'!P13="","",'②男子登録'!P13&amp;"年")</f>
      </c>
      <c r="J10" s="54">
        <f>IF('②男子登録'!Q13="","",IF(LEN('②男子登録'!Q13)=3," "&amp;MID('②男子登録'!Q13,1,1)&amp;"分"&amp;MID('②男子登録'!Q13,2,2)&amp;"秒",IF(LEN('②男子登録'!Q13)=4,MID('②男子登録'!Q13,1,2)&amp;"分"&amp;MID('②男子登録'!Q13,3,2)&amp;"秒","")))</f>
      </c>
    </row>
    <row r="11" spans="1:10" ht="21.75" customHeight="1">
      <c r="A11" s="54">
        <v>6</v>
      </c>
      <c r="B11" s="113" t="str">
        <f>IF(LEN('②男子登録'!$C14)+LEN('②男子登録'!$D14)&gt;=5,'②男子登録'!$C14&amp;'②男子登録'!$D14,IF(LEN('②男子登録'!$C14)+LEN('②男子登録'!$D14)=4,'②男子登録'!$C14&amp;"　"&amp;'②男子登録'!$D14,IF(LEN('②男子登録'!$C14)+LEN('②男子登録'!$D14)=3,'②男子登録'!$C14&amp;"　　"&amp;'②男子登録'!$D14,'②男子登録'!$C14&amp;"　　　"&amp;'②男子登録'!$D14)))</f>
        <v>　　　</v>
      </c>
      <c r="C11" s="114" t="str">
        <f>'②男子登録'!$C16&amp;" "&amp;'②男子登録'!$D16</f>
        <v> </v>
      </c>
      <c r="D11" s="54">
        <f>IF('②男子登録'!G14="","",'②男子登録'!G14&amp;"年")</f>
      </c>
      <c r="E11" s="54">
        <f>IF('②男子登録'!H14="","",IF(LEN('②男子登録'!H14)=3," "&amp;MID('②男子登録'!H14,1,1)&amp;"分"&amp;MID('②男子登録'!H14,2,2)&amp;"秒",IF(LEN('②男子登録'!H14)=4,MID('②男子登録'!H14,1,2)&amp;"分"&amp;MID('②男子登録'!H14,3,2)&amp;"秒","")))</f>
      </c>
      <c r="F11" s="54">
        <v>6</v>
      </c>
      <c r="G11" s="113" t="str">
        <f>IF(LEN('②男子登録'!$L14)+LEN('②男子登録'!$M14)&gt;=5,'②男子登録'!$L14&amp;'②男子登録'!$M14,IF(LEN('②男子登録'!$L14)+LEN('②男子登録'!$M14)=4,'②男子登録'!$L14&amp;"　"&amp;'②男子登録'!$M14,IF(LEN('②男子登録'!$L14)+LEN('②男子登録'!$M14)=3,'②男子登録'!$L14&amp;"　　"&amp;'②男子登録'!$M14,'②男子登録'!$L14&amp;"　　　"&amp;'②男子登録'!$M14)))</f>
        <v>　　　</v>
      </c>
      <c r="H11" s="114" t="str">
        <f>'②男子登録'!$C16&amp;" "&amp;'②男子登録'!$D16</f>
        <v> </v>
      </c>
      <c r="I11" s="54">
        <f>IF('②男子登録'!P14="","",'②男子登録'!P14&amp;"年")</f>
      </c>
      <c r="J11" s="54">
        <f>IF('②男子登録'!Q14="","",IF(LEN('②男子登録'!Q14)=3," "&amp;MID('②男子登録'!Q14,1,1)&amp;"分"&amp;MID('②男子登録'!Q14,2,2)&amp;"秒",IF(LEN('②男子登録'!Q14)=4,MID('②男子登録'!Q14,1,2)&amp;"分"&amp;MID('②男子登録'!Q14,3,2)&amp;"秒","")))</f>
      </c>
    </row>
    <row r="12" spans="1:10" ht="21.75" customHeight="1">
      <c r="A12" s="54">
        <v>7</v>
      </c>
      <c r="B12" s="113" t="str">
        <f>IF(LEN('②男子登録'!$C15)+LEN('②男子登録'!$D15)&gt;=5,'②男子登録'!$C15&amp;'②男子登録'!$D15,IF(LEN('②男子登録'!$C15)+LEN('②男子登録'!$D15)=4,'②男子登録'!$C15&amp;"　"&amp;'②男子登録'!$D15,IF(LEN('②男子登録'!$C15)+LEN('②男子登録'!$D15)=3,'②男子登録'!$C15&amp;"　　"&amp;'②男子登録'!$D15,'②男子登録'!$C15&amp;"　　　"&amp;'②男子登録'!$D15)))</f>
        <v>　　　</v>
      </c>
      <c r="C12" s="114" t="e">
        <f>②男子登録!#REF!&amp;" "&amp;②男子登録!#REF!</f>
        <v>#REF!</v>
      </c>
      <c r="D12" s="54">
        <f>IF('②男子登録'!G15="","",'②男子登録'!G15&amp;"年")</f>
      </c>
      <c r="E12" s="54">
        <f>IF('②男子登録'!H15="","",IF(LEN('②男子登録'!H15)=3," "&amp;MID('②男子登録'!H15,1,1)&amp;"分"&amp;MID('②男子登録'!H15,2,2)&amp;"秒",IF(LEN('②男子登録'!H15)=4,MID('②男子登録'!H15,1,2)&amp;"分"&amp;MID('②男子登録'!H15,3,2)&amp;"秒","")))</f>
      </c>
      <c r="F12" s="54">
        <v>7</v>
      </c>
      <c r="G12" s="113" t="str">
        <f>IF(LEN('②男子登録'!$L15)+LEN('②男子登録'!$M15)&gt;=5,'②男子登録'!$L15&amp;'②男子登録'!$M15,IF(LEN('②男子登録'!$L15)+LEN('②男子登録'!$M15)=4,'②男子登録'!$L15&amp;"　"&amp;'②男子登録'!$M15,IF(LEN('②男子登録'!$L15)+LEN('②男子登録'!$M15)=3,'②男子登録'!$L15&amp;"　　"&amp;'②男子登録'!$M15,'②男子登録'!$L15&amp;"　　　"&amp;'②男子登録'!$M15)))</f>
        <v>　　　</v>
      </c>
      <c r="H12" s="114" t="e">
        <f>②男子登録!#REF!&amp;" "&amp;②男子登録!#REF!</f>
        <v>#REF!</v>
      </c>
      <c r="I12" s="54">
        <f>IF('②男子登録'!P15="","",'②男子登録'!P15&amp;"年")</f>
      </c>
      <c r="J12" s="54">
        <f>IF('②男子登録'!Q15="","",IF(LEN('②男子登録'!Q15)=3," "&amp;MID('②男子登録'!Q15,1,1)&amp;"分"&amp;MID('②男子登録'!Q15,2,2)&amp;"秒",IF(LEN('②男子登録'!Q15)=4,MID('②男子登録'!Q15,1,2)&amp;"分"&amp;MID('②男子登録'!Q15,3,2)&amp;"秒","")))</f>
      </c>
    </row>
    <row r="13" spans="1:10" ht="21.75" customHeight="1">
      <c r="A13" s="54">
        <v>8</v>
      </c>
      <c r="B13" s="113" t="str">
        <f>IF(LEN('②男子登録'!$C16)+LEN('②男子登録'!$D16)&gt;=5,'②男子登録'!$C16&amp;'②男子登録'!$D16,IF(LEN('②男子登録'!$C16)+LEN('②男子登録'!$D16)=4,'②男子登録'!$C16&amp;"　"&amp;'②男子登録'!$D16,IF(LEN('②男子登録'!$C16)+LEN('②男子登録'!$D16)=3,'②男子登録'!$C16&amp;"　　"&amp;'②男子登録'!$D16,'②男子登録'!$C16&amp;"　　　"&amp;'②男子登録'!$D16)))</f>
        <v>　　　</v>
      </c>
      <c r="C13" s="114" t="str">
        <f>'②男子登録'!$C17&amp;" "&amp;'②男子登録'!$D17</f>
        <v> </v>
      </c>
      <c r="D13" s="54">
        <f>IF('②男子登録'!G16="","",'②男子登録'!G16&amp;"年")</f>
      </c>
      <c r="E13" s="54">
        <f>IF('②男子登録'!H16="","",IF(LEN('②男子登録'!H16)=3," "&amp;MID('②男子登録'!H16,1,1)&amp;"分"&amp;MID('②男子登録'!H16,2,2)&amp;"秒",IF(LEN('②男子登録'!H16)=4,MID('②男子登録'!H16,1,2)&amp;"分"&amp;MID('②男子登録'!H16,3,2)&amp;"秒","")))</f>
      </c>
      <c r="F13" s="54">
        <v>8</v>
      </c>
      <c r="G13" s="113" t="str">
        <f>IF(LEN('②男子登録'!$L16)+LEN('②男子登録'!$M16)&gt;=5,'②男子登録'!$L16&amp;'②男子登録'!$M16,IF(LEN('②男子登録'!$L16)+LEN('②男子登録'!$M16)=4,'②男子登録'!$L16&amp;"　"&amp;'②男子登録'!$M16,IF(LEN('②男子登録'!$L16)+LEN('②男子登録'!$M16)=3,'②男子登録'!$L16&amp;"　　"&amp;'②男子登録'!$M16,'②男子登録'!$L16&amp;"　　　"&amp;'②男子登録'!$M16)))</f>
        <v>　　　</v>
      </c>
      <c r="H13" s="114" t="str">
        <f>'②男子登録'!$C17&amp;" "&amp;'②男子登録'!$D17</f>
        <v> </v>
      </c>
      <c r="I13" s="54">
        <f>IF('②男子登録'!P16="","",'②男子登録'!P16&amp;"年")</f>
      </c>
      <c r="J13" s="54">
        <f>IF('②男子登録'!Q16="","",IF(LEN('②男子登録'!Q16)=3," "&amp;MID('②男子登録'!Q16,1,1)&amp;"分"&amp;MID('②男子登録'!Q16,2,2)&amp;"秒",IF(LEN('②男子登録'!Q16)=4,MID('②男子登録'!Q16,1,2)&amp;"分"&amp;MID('②男子登録'!Q16,3,2)&amp;"秒","")))</f>
      </c>
    </row>
    <row r="14" spans="1:10" ht="15" customHeight="1">
      <c r="A14" s="119" t="s">
        <v>78</v>
      </c>
      <c r="B14" s="120"/>
      <c r="C14" s="120"/>
      <c r="D14" s="120"/>
      <c r="E14" s="121"/>
      <c r="F14" s="119" t="s">
        <v>78</v>
      </c>
      <c r="G14" s="120"/>
      <c r="H14" s="120"/>
      <c r="I14" s="120"/>
      <c r="J14" s="121"/>
    </row>
    <row r="15" spans="1:10" ht="96" customHeight="1">
      <c r="A15" s="122"/>
      <c r="B15" s="123"/>
      <c r="C15" s="123"/>
      <c r="D15" s="123"/>
      <c r="E15" s="124"/>
      <c r="F15" s="122"/>
      <c r="G15" s="123"/>
      <c r="H15" s="123"/>
      <c r="I15" s="123"/>
      <c r="J15" s="124"/>
    </row>
  </sheetData>
  <sheetProtection password="CC4F" sheet="1"/>
  <mergeCells count="27">
    <mergeCell ref="C3:E3"/>
    <mergeCell ref="B4:C4"/>
    <mergeCell ref="B5:C5"/>
    <mergeCell ref="G10:H10"/>
    <mergeCell ref="G11:H11"/>
    <mergeCell ref="G12:H12"/>
    <mergeCell ref="G9:H9"/>
    <mergeCell ref="G13:H13"/>
    <mergeCell ref="A14:E14"/>
    <mergeCell ref="F14:J14"/>
    <mergeCell ref="A15:E15"/>
    <mergeCell ref="B9:C9"/>
    <mergeCell ref="B10:C10"/>
    <mergeCell ref="B11:C11"/>
    <mergeCell ref="B12:C12"/>
    <mergeCell ref="B13:C13"/>
    <mergeCell ref="F15:J15"/>
    <mergeCell ref="A1:J1"/>
    <mergeCell ref="B6:C6"/>
    <mergeCell ref="B7:C7"/>
    <mergeCell ref="B8:C8"/>
    <mergeCell ref="G6:H6"/>
    <mergeCell ref="G7:H7"/>
    <mergeCell ref="G8:H8"/>
    <mergeCell ref="H3:J3"/>
    <mergeCell ref="G4:H4"/>
    <mergeCell ref="G5:H5"/>
  </mergeCells>
  <conditionalFormatting sqref="A15:J15">
    <cfRule type="expression" priority="1" dxfId="0" stopIfTrue="1">
      <formula>C3&lt;&gt;""</formula>
    </cfRule>
  </conditionalFormatting>
  <printOptions/>
  <pageMargins left="0.7874015748031497" right="0.7874015748031497" top="0.5905511811023623" bottom="0.1968503937007874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5"/>
  <sheetViews>
    <sheetView showGridLines="0" zoomScalePageLayoutView="0" workbookViewId="0" topLeftCell="A1">
      <selection activeCell="A15" sqref="A15:E15"/>
    </sheetView>
  </sheetViews>
  <sheetFormatPr defaultColWidth="9.00390625" defaultRowHeight="13.5"/>
  <cols>
    <col min="1" max="1" width="7.625" style="56" customWidth="1"/>
    <col min="2" max="2" width="6.625" style="56" customWidth="1"/>
    <col min="3" max="3" width="7.625" style="53" customWidth="1"/>
    <col min="4" max="4" width="8.625" style="53" customWidth="1"/>
    <col min="5" max="5" width="12.125" style="53" customWidth="1"/>
    <col min="6" max="6" width="7.625" style="56" customWidth="1"/>
    <col min="7" max="7" width="6.625" style="56" customWidth="1"/>
    <col min="8" max="8" width="7.625" style="53" customWidth="1"/>
    <col min="9" max="9" width="8.625" style="53" customWidth="1"/>
    <col min="10" max="10" width="12.125" style="53" customWidth="1"/>
    <col min="11" max="16384" width="9.00390625" style="53" customWidth="1"/>
  </cols>
  <sheetData>
    <row r="1" spans="1:10" ht="14.25">
      <c r="A1" s="112" t="s">
        <v>117</v>
      </c>
      <c r="B1" s="112"/>
      <c r="C1" s="112"/>
      <c r="D1" s="112"/>
      <c r="E1" s="112"/>
      <c r="F1" s="112"/>
      <c r="G1" s="112"/>
      <c r="H1" s="112"/>
      <c r="I1" s="112"/>
      <c r="J1" s="112"/>
    </row>
    <row r="3" spans="1:10" ht="21.75" customHeight="1">
      <c r="A3" s="54" t="s">
        <v>71</v>
      </c>
      <c r="B3" s="54">
        <f>IF('⑥女子オーダー表'!A7="","",'⑥女子オーダー表'!A7)</f>
      </c>
      <c r="C3" s="125">
        <f>IF('②女子登録'!C5="","",'②女子登録'!C5)</f>
      </c>
      <c r="D3" s="126"/>
      <c r="E3" s="127"/>
      <c r="F3" s="54" t="s">
        <v>71</v>
      </c>
      <c r="G3" s="54">
        <f>IF('⑥女子オーダー表'!H7="","",'⑥女子オーダー表'!H7)</f>
      </c>
      <c r="H3" s="125">
        <f>IF('②女子登録'!L5="","",'②女子登録'!L5)</f>
      </c>
      <c r="I3" s="126"/>
      <c r="J3" s="127"/>
    </row>
    <row r="4" spans="1:10" ht="21.75" customHeight="1">
      <c r="A4" s="54" t="s">
        <v>62</v>
      </c>
      <c r="B4" s="115" t="s">
        <v>10</v>
      </c>
      <c r="C4" s="118"/>
      <c r="D4" s="54" t="s">
        <v>4</v>
      </c>
      <c r="E4" s="55" t="s">
        <v>72</v>
      </c>
      <c r="F4" s="54" t="s">
        <v>62</v>
      </c>
      <c r="G4" s="115" t="s">
        <v>10</v>
      </c>
      <c r="H4" s="118"/>
      <c r="I4" s="54" t="s">
        <v>4</v>
      </c>
      <c r="J4" s="55" t="s">
        <v>72</v>
      </c>
    </row>
    <row r="5" spans="1:10" ht="21.75" customHeight="1">
      <c r="A5" s="54" t="s">
        <v>0</v>
      </c>
      <c r="B5" s="113" t="str">
        <f>IF(LEN('②女子登録'!$C8)+LEN('②女子登録'!$D8)&gt;=5,'②女子登録'!$C8&amp;'②女子登録'!$D8,IF(LEN('②女子登録'!$C8)+LEN('②女子登録'!$D8)=4,'②女子登録'!$C8&amp;"　"&amp;'②女子登録'!$D8,IF(LEN('②女子登録'!$C8)+LEN('②女子登録'!$D8)=3,'②女子登録'!$C8&amp;"　　"&amp;'②女子登録'!$D8,'②女子登録'!$C8&amp;"　　　"&amp;'②女子登録'!$D8)))</f>
        <v>　　　</v>
      </c>
      <c r="C5" s="114"/>
      <c r="D5" s="54" t="s">
        <v>79</v>
      </c>
      <c r="E5" s="54" t="s">
        <v>79</v>
      </c>
      <c r="F5" s="54" t="s">
        <v>0</v>
      </c>
      <c r="G5" s="113" t="str">
        <f>IF(LEN('②女子登録'!$L8)+LEN('②女子登録'!$M8)&gt;=5,'②女子登録'!$L8&amp;'②女子登録'!$M8,IF(LEN('②女子登録'!$L8)+LEN('②女子登録'!$M8)=4,'②女子登録'!$L8&amp;"　"&amp;'②女子登録'!$M8,IF(LEN('②女子登録'!$L8)+LEN('②女子登録'!$M8)=3,'②女子登録'!$L8&amp;"　　"&amp;'②女子登録'!$M8,'②女子登録'!$L8&amp;"　　　"&amp;'②女子登録'!$M8)))</f>
        <v>　　　</v>
      </c>
      <c r="H5" s="114"/>
      <c r="I5" s="54" t="s">
        <v>79</v>
      </c>
      <c r="J5" s="54" t="s">
        <v>79</v>
      </c>
    </row>
    <row r="6" spans="1:10" ht="21.75" customHeight="1">
      <c r="A6" s="54">
        <v>1</v>
      </c>
      <c r="B6" s="113" t="str">
        <f>IF(LEN('②女子登録'!$C9)+LEN('②女子登録'!$D9)&gt;=5,'②女子登録'!$C9&amp;'②女子登録'!$D9,IF(LEN('②女子登録'!$C9)+LEN('②女子登録'!$D9)=4,'②女子登録'!$C9&amp;"　"&amp;'②女子登録'!$D9,IF(LEN('②女子登録'!$C9)+LEN('②女子登録'!$D9)=3,'②女子登録'!$C9&amp;"　　"&amp;'②女子登録'!$D9,'②女子登録'!$C9&amp;"　　　"&amp;'②女子登録'!$D9)))</f>
        <v>　　　</v>
      </c>
      <c r="C6" s="114"/>
      <c r="D6" s="54">
        <f>IF('②女子登録'!G9="","",'②女子登録'!G9&amp;"年")</f>
      </c>
      <c r="E6" s="54">
        <f>IF('②女子登録'!H9="","",IF(LEN('②女子登録'!H9)=3," "&amp;MID('②女子登録'!H9,1,1)&amp;"分"&amp;MID('②女子登録'!H9,2,2)&amp;"秒",IF(LEN('②女子登録'!H9)=4,MID('②女子登録'!H9,1,2)&amp;"分"&amp;MID('②女子登録'!H9,3,2)&amp;"秒","")))</f>
      </c>
      <c r="F6" s="54">
        <v>1</v>
      </c>
      <c r="G6" s="113" t="str">
        <f>IF(LEN('②女子登録'!$L9)+LEN('②女子登録'!$M9)&gt;=5,'②女子登録'!$L9&amp;'②女子登録'!$M9,IF(LEN('②女子登録'!$L9)+LEN('②女子登録'!$M9)=4,'②女子登録'!$L9&amp;"　"&amp;'②女子登録'!$M9,IF(LEN('②女子登録'!$L9)+LEN('②女子登録'!$M9)=3,'②女子登録'!$L9&amp;"　　"&amp;'②女子登録'!$M9,'②女子登録'!$L9&amp;"　　　"&amp;'②女子登録'!$M9)))</f>
        <v>　　　</v>
      </c>
      <c r="H6" s="114"/>
      <c r="I6" s="54">
        <f>IF('②女子登録'!P9="","",'②女子登録'!P9&amp;"年")</f>
      </c>
      <c r="J6" s="54">
        <f>IF('②女子登録'!Q9="","",IF(LEN('②女子登録'!Q9)=3," "&amp;MID('②女子登録'!Q9,1,1)&amp;"分"&amp;MID('②女子登録'!Q9,2,2)&amp;"秒",IF(LEN('②女子登録'!Q9)=4,MID('②女子登録'!Q9,1,2)&amp;"分"&amp;MID('②女子登録'!Q9,3,2)&amp;"秒","")))</f>
      </c>
    </row>
    <row r="7" spans="1:10" ht="21.75" customHeight="1">
      <c r="A7" s="54">
        <v>2</v>
      </c>
      <c r="B7" s="113" t="str">
        <f>IF(LEN('②女子登録'!$C10)+LEN('②女子登録'!$D10)&gt;=5,'②女子登録'!$C10&amp;'②女子登録'!$D10,IF(LEN('②女子登録'!$C10)+LEN('②女子登録'!$D10)=4,'②女子登録'!$C10&amp;"　"&amp;'②女子登録'!$D10,IF(LEN('②女子登録'!$C10)+LEN('②女子登録'!$D10)=3,'②女子登録'!$C10&amp;"　　"&amp;'②女子登録'!$D10,'②女子登録'!$C10&amp;"　　　"&amp;'②女子登録'!$D10)))</f>
        <v>　　　</v>
      </c>
      <c r="C7" s="114"/>
      <c r="D7" s="54">
        <f>IF('②女子登録'!G10="","",'②女子登録'!G10&amp;"年")</f>
      </c>
      <c r="E7" s="54">
        <f>IF('②女子登録'!H10="","",IF(LEN('②女子登録'!H10)=3," "&amp;MID('②女子登録'!H10,1,1)&amp;"分"&amp;MID('②女子登録'!H10,2,2)&amp;"秒",IF(LEN('②女子登録'!H10)=4,MID('②女子登録'!H10,1,2)&amp;"分"&amp;MID('②女子登録'!H10,3,2)&amp;"秒","")))</f>
      </c>
      <c r="F7" s="54">
        <v>2</v>
      </c>
      <c r="G7" s="113" t="str">
        <f>IF(LEN('②女子登録'!$L10)+LEN('②女子登録'!$M10)&gt;=5,'②女子登録'!$L10&amp;'②女子登録'!$M10,IF(LEN('②女子登録'!$L10)+LEN('②女子登録'!$M10)=4,'②女子登録'!$L10&amp;"　"&amp;'②女子登録'!$M10,IF(LEN('②女子登録'!$L10)+LEN('②女子登録'!$M10)=3,'②女子登録'!$L10&amp;"　　"&amp;'②女子登録'!$M10,'②女子登録'!$L10&amp;"　　　"&amp;'②女子登録'!$M10)))</f>
        <v>　　　</v>
      </c>
      <c r="H7" s="114"/>
      <c r="I7" s="54">
        <f>IF('②女子登録'!P10="","",'②女子登録'!P10&amp;"年")</f>
      </c>
      <c r="J7" s="54">
        <f>IF('②女子登録'!Q10="","",IF(LEN('②女子登録'!Q10)=3," "&amp;MID('②女子登録'!Q10,1,1)&amp;"分"&amp;MID('②女子登録'!Q10,2,2)&amp;"秒",IF(LEN('②女子登録'!Q10)=4,MID('②女子登録'!Q10,1,2)&amp;"分"&amp;MID('②女子登録'!Q10,3,2)&amp;"秒","")))</f>
      </c>
    </row>
    <row r="8" spans="1:10" ht="21.75" customHeight="1">
      <c r="A8" s="54">
        <v>3</v>
      </c>
      <c r="B8" s="113" t="str">
        <f>IF(LEN('②女子登録'!$C11)+LEN('②女子登録'!$D11)&gt;=5,'②女子登録'!$C11&amp;'②女子登録'!$D11,IF(LEN('②女子登録'!$C11)+LEN('②女子登録'!$D11)=4,'②女子登録'!$C11&amp;"　"&amp;'②女子登録'!$D11,IF(LEN('②女子登録'!$C11)+LEN('②女子登録'!$D11)=3,'②女子登録'!$C11&amp;"　　"&amp;'②女子登録'!$D11,'②女子登録'!$C11&amp;"　　　"&amp;'②女子登録'!$D11)))</f>
        <v>　　　</v>
      </c>
      <c r="C8" s="114"/>
      <c r="D8" s="54">
        <f>IF('②女子登録'!G11="","",'②女子登録'!G11&amp;"年")</f>
      </c>
      <c r="E8" s="54">
        <f>IF('②女子登録'!H11="","",IF(LEN('②女子登録'!H11)=3," "&amp;MID('②女子登録'!H11,1,1)&amp;"分"&amp;MID('②女子登録'!H11,2,2)&amp;"秒",IF(LEN('②女子登録'!H11)=4,MID('②女子登録'!H11,1,2)&amp;"分"&amp;MID('②女子登録'!H11,3,2)&amp;"秒","")))</f>
      </c>
      <c r="F8" s="54">
        <v>3</v>
      </c>
      <c r="G8" s="113" t="str">
        <f>IF(LEN('②女子登録'!$L11)+LEN('②女子登録'!$M11)&gt;=5,'②女子登録'!$L11&amp;'②女子登録'!$M11,IF(LEN('②女子登録'!$L11)+LEN('②女子登録'!$M11)=4,'②女子登録'!$L11&amp;"　"&amp;'②女子登録'!$M11,IF(LEN('②女子登録'!$L11)+LEN('②女子登録'!$M11)=3,'②女子登録'!$L11&amp;"　　"&amp;'②女子登録'!$M11,'②女子登録'!$L11&amp;"　　　"&amp;'②女子登録'!$M11)))</f>
        <v>　　　</v>
      </c>
      <c r="H8" s="114"/>
      <c r="I8" s="54">
        <f>IF('②女子登録'!P11="","",'②女子登録'!P11&amp;"年")</f>
      </c>
      <c r="J8" s="54">
        <f>IF('②女子登録'!Q11="","",IF(LEN('②女子登録'!Q11)=3," "&amp;MID('②女子登録'!Q11,1,1)&amp;"分"&amp;MID('②女子登録'!Q11,2,2)&amp;"秒",IF(LEN('②女子登録'!Q11)=4,MID('②女子登録'!Q11,1,2)&amp;"分"&amp;MID('②女子登録'!Q11,3,2)&amp;"秒","")))</f>
      </c>
    </row>
    <row r="9" spans="1:10" ht="21.75" customHeight="1">
      <c r="A9" s="54">
        <v>4</v>
      </c>
      <c r="B9" s="113" t="str">
        <f>IF(LEN('②女子登録'!$C12)+LEN('②女子登録'!$D12)&gt;=5,'②女子登録'!$C12&amp;'②女子登録'!$D12,IF(LEN('②女子登録'!$C12)+LEN('②女子登録'!$D12)=4,'②女子登録'!$C12&amp;"　"&amp;'②女子登録'!$D12,IF(LEN('②女子登録'!$C12)+LEN('②女子登録'!$D12)=3,'②女子登録'!$C12&amp;"　　"&amp;'②女子登録'!$D12,'②女子登録'!$C12&amp;"　　　"&amp;'②女子登録'!$D12)))</f>
        <v>　　　</v>
      </c>
      <c r="C9" s="114"/>
      <c r="D9" s="54">
        <f>IF('②女子登録'!G12="","",'②女子登録'!G12&amp;"年")</f>
      </c>
      <c r="E9" s="54">
        <f>IF('②女子登録'!H12="","",IF(LEN('②女子登録'!H12)=3," "&amp;MID('②女子登録'!H12,1,1)&amp;"分"&amp;MID('②女子登録'!H12,2,2)&amp;"秒",IF(LEN('②女子登録'!H12)=4,MID('②女子登録'!H12,1,2)&amp;"分"&amp;MID('②女子登録'!H12,3,2)&amp;"秒","")))</f>
      </c>
      <c r="F9" s="54">
        <v>4</v>
      </c>
      <c r="G9" s="113" t="str">
        <f>IF(LEN('②女子登録'!$L12)+LEN('②女子登録'!$M12)&gt;=5,'②女子登録'!$L12&amp;'②女子登録'!$M12,IF(LEN('②女子登録'!$L12)+LEN('②女子登録'!$M12)=4,'②女子登録'!$L12&amp;"　"&amp;'②女子登録'!$M12,IF(LEN('②女子登録'!$L12)+LEN('②女子登録'!$M12)=3,'②女子登録'!$L12&amp;"　　"&amp;'②女子登録'!$M12,'②女子登録'!$L12&amp;"　　　"&amp;'②女子登録'!$M12)))</f>
        <v>　　　</v>
      </c>
      <c r="H9" s="114"/>
      <c r="I9" s="54">
        <f>IF('②女子登録'!P12="","",'②女子登録'!P12&amp;"年")</f>
      </c>
      <c r="J9" s="54">
        <f>IF('②女子登録'!Q12="","",IF(LEN('②女子登録'!Q12)=3," "&amp;MID('②女子登録'!Q12,1,1)&amp;"分"&amp;MID('②女子登録'!Q12,2,2)&amp;"秒",IF(LEN('②女子登録'!Q12)=4,MID('②女子登録'!Q12,1,2)&amp;"分"&amp;MID('②女子登録'!Q12,3,2)&amp;"秒","")))</f>
      </c>
    </row>
    <row r="10" spans="1:10" ht="21.75" customHeight="1">
      <c r="A10" s="54">
        <v>5</v>
      </c>
      <c r="B10" s="113" t="str">
        <f>IF(LEN('②女子登録'!$C13)+LEN('②女子登録'!$D13)&gt;=5,'②女子登録'!$C13&amp;'②女子登録'!$D13,IF(LEN('②女子登録'!$C13)+LEN('②女子登録'!$D13)=4,'②女子登録'!$C13&amp;"　"&amp;'②女子登録'!$D13,IF(LEN('②女子登録'!$C13)+LEN('②女子登録'!$D13)=3,'②女子登録'!$C13&amp;"　　"&amp;'②女子登録'!$D13,'②女子登録'!$C13&amp;"　　　"&amp;'②女子登録'!$D13)))</f>
        <v>　　　</v>
      </c>
      <c r="C10" s="114"/>
      <c r="D10" s="54">
        <f>IF('②女子登録'!G13="","",'②女子登録'!G13&amp;"年")</f>
      </c>
      <c r="E10" s="54">
        <f>IF('②女子登録'!H13="","",IF(LEN('②女子登録'!H13)=3," "&amp;MID('②女子登録'!H13,1,1)&amp;"分"&amp;MID('②女子登録'!H13,2,2)&amp;"秒",IF(LEN('②女子登録'!H13)=4,MID('②女子登録'!H13,1,2)&amp;"分"&amp;MID('②女子登録'!H13,3,2)&amp;"秒","")))</f>
      </c>
      <c r="F10" s="54">
        <v>5</v>
      </c>
      <c r="G10" s="113" t="str">
        <f>IF(LEN('②女子登録'!$L13)+LEN('②女子登録'!$M13)&gt;=5,'②女子登録'!$L13&amp;'②女子登録'!$M13,IF(LEN('②女子登録'!$L13)+LEN('②女子登録'!$M13)=4,'②女子登録'!$L13&amp;"　"&amp;'②女子登録'!$M13,IF(LEN('②女子登録'!$L13)+LEN('②女子登録'!$M13)=3,'②女子登録'!$L13&amp;"　　"&amp;'②女子登録'!$M13,'②女子登録'!$L13&amp;"　　　"&amp;'②女子登録'!$M13)))</f>
        <v>　　　</v>
      </c>
      <c r="H10" s="114"/>
      <c r="I10" s="54">
        <f>IF('②女子登録'!P13="","",'②女子登録'!P13&amp;"年")</f>
      </c>
      <c r="J10" s="54">
        <f>IF('②女子登録'!Q13="","",IF(LEN('②女子登録'!Q13)=3," "&amp;MID('②女子登録'!Q13,1,1)&amp;"分"&amp;MID('②女子登録'!Q13,2,2)&amp;"秒",IF(LEN('②女子登録'!Q13)=4,MID('②女子登録'!Q13,1,2)&amp;"分"&amp;MID('②女子登録'!Q13,3,2)&amp;"秒","")))</f>
      </c>
    </row>
    <row r="11" spans="1:10" ht="21.75" customHeight="1">
      <c r="A11" s="54">
        <v>6</v>
      </c>
      <c r="B11" s="113" t="str">
        <f>IF(LEN('②女子登録'!$C14)+LEN('②女子登録'!$D14)&gt;=5,'②女子登録'!$C14&amp;'②女子登録'!$D14,IF(LEN('②女子登録'!$C14)+LEN('②女子登録'!$D14)=4,'②女子登録'!$C14&amp;"　"&amp;'②女子登録'!$D14,IF(LEN('②女子登録'!$C14)+LEN('②女子登録'!$D14)=3,'②女子登録'!$C14&amp;"　　"&amp;'②女子登録'!$D14,'②女子登録'!$C14&amp;"　　　"&amp;'②女子登録'!$D14)))</f>
        <v>　　　</v>
      </c>
      <c r="C11" s="114"/>
      <c r="D11" s="54">
        <f>IF('②女子登録'!G14="","",'②女子登録'!G14&amp;"年")</f>
      </c>
      <c r="E11" s="54">
        <f>IF('②女子登録'!H14="","",IF(LEN('②女子登録'!H14)=3," "&amp;MID('②女子登録'!H14,1,1)&amp;"分"&amp;MID('②女子登録'!H14,2,2)&amp;"秒",IF(LEN('②女子登録'!H14)=4,MID('②女子登録'!H14,1,2)&amp;"分"&amp;MID('②女子登録'!H14,3,2)&amp;"秒","")))</f>
      </c>
      <c r="F11" s="54">
        <v>6</v>
      </c>
      <c r="G11" s="113" t="str">
        <f>IF(LEN('②女子登録'!$L14)+LEN('②女子登録'!$M14)&gt;=5,'②女子登録'!$L14&amp;'②女子登録'!$M14,IF(LEN('②女子登録'!$L14)+LEN('②女子登録'!$M14)=4,'②女子登録'!$L14&amp;"　"&amp;'②女子登録'!$M14,IF(LEN('②女子登録'!$L14)+LEN('②女子登録'!$M14)=3,'②女子登録'!$L14&amp;"　　"&amp;'②女子登録'!$M14,'②女子登録'!$L14&amp;"　　　"&amp;'②女子登録'!$M14)))</f>
        <v>　　　</v>
      </c>
      <c r="H11" s="114"/>
      <c r="I11" s="54">
        <f>IF('②女子登録'!P14="","",'②女子登録'!P14&amp;"年")</f>
      </c>
      <c r="J11" s="54">
        <f>IF('②女子登録'!Q14="","",IF(LEN('②女子登録'!Q14)=3," "&amp;MID('②女子登録'!Q14,1,1)&amp;"分"&amp;MID('②女子登録'!Q14,2,2)&amp;"秒",IF(LEN('②女子登録'!Q14)=4,MID('②女子登録'!Q14,1,2)&amp;"分"&amp;MID('②女子登録'!Q14,3,2)&amp;"秒","")))</f>
      </c>
    </row>
    <row r="12" spans="1:10" ht="21.75" customHeight="1">
      <c r="A12" s="54">
        <v>7</v>
      </c>
      <c r="B12" s="113" t="str">
        <f>IF(LEN('②女子登録'!$C15)+LEN('②女子登録'!$D15)&gt;=5,'②女子登録'!$C15&amp;'②女子登録'!$D15,IF(LEN('②女子登録'!$C15)+LEN('②女子登録'!$D15)=4,'②女子登録'!$C15&amp;"　"&amp;'②女子登録'!$D15,IF(LEN('②女子登録'!$C15)+LEN('②女子登録'!$D15)=3,'②女子登録'!$C15&amp;"　　"&amp;'②女子登録'!$D15,'②女子登録'!$C15&amp;"　　　"&amp;'②女子登録'!$D15)))</f>
        <v>　　　</v>
      </c>
      <c r="C12" s="114"/>
      <c r="D12" s="54">
        <f>IF('②女子登録'!G15="","",'②女子登録'!G15&amp;"年")</f>
      </c>
      <c r="E12" s="54">
        <f>IF('②女子登録'!H15="","",IF(LEN('②女子登録'!H15)=3," "&amp;MID('②女子登録'!H15,1,1)&amp;"分"&amp;MID('②女子登録'!H15,2,2)&amp;"秒",IF(LEN('②女子登録'!H15)=4,MID('②女子登録'!H15,1,2)&amp;"分"&amp;MID('②女子登録'!H15,3,2)&amp;"秒","")))</f>
      </c>
      <c r="F12" s="54">
        <v>7</v>
      </c>
      <c r="G12" s="113" t="str">
        <f>IF(LEN('②女子登録'!$L15)+LEN('②女子登録'!$M15)&gt;=5,'②女子登録'!$L15&amp;'②女子登録'!$M15,IF(LEN('②女子登録'!$L15)+LEN('②女子登録'!$M15)=4,'②女子登録'!$L15&amp;"　"&amp;'②女子登録'!$M15,IF(LEN('②女子登録'!$L15)+LEN('②女子登録'!$M15)=3,'②女子登録'!$L15&amp;"　　"&amp;'②女子登録'!$M15,'②女子登録'!$L15&amp;"　　　"&amp;'②女子登録'!$M15)))</f>
        <v>　　　</v>
      </c>
      <c r="H12" s="114"/>
      <c r="I12" s="54">
        <f>IF('②女子登録'!P15="","",'②女子登録'!P15&amp;"年")</f>
      </c>
      <c r="J12" s="54">
        <f>IF('②女子登録'!Q15="","",IF(LEN('②女子登録'!Q15)=3," "&amp;MID('②女子登録'!Q15,1,1)&amp;"分"&amp;MID('②女子登録'!Q15,2,2)&amp;"秒",IF(LEN('②女子登録'!Q15)=4,MID('②女子登録'!Q15,1,2)&amp;"分"&amp;MID('②女子登録'!Q15,3,2)&amp;"秒","")))</f>
      </c>
    </row>
    <row r="13" spans="1:10" ht="21.75" customHeight="1">
      <c r="A13" s="54">
        <v>8</v>
      </c>
      <c r="B13" s="113" t="str">
        <f>IF(LEN('②女子登録'!$C16)+LEN('②女子登録'!$D16)&gt;=5,'②女子登録'!$C16&amp;'②女子登録'!$D16,IF(LEN('②女子登録'!$C16)+LEN('②女子登録'!$D16)=4,'②女子登録'!$C16&amp;"　"&amp;'②女子登録'!$D16,IF(LEN('②女子登録'!$C16)+LEN('②女子登録'!$D16)=3,'②女子登録'!$C16&amp;"　　"&amp;'②女子登録'!$D16,'②女子登録'!$C16&amp;"　　　"&amp;'②女子登録'!$D16)))</f>
        <v>　　　</v>
      </c>
      <c r="C13" s="114"/>
      <c r="D13" s="54">
        <f>IF('②女子登録'!G16="","",'②女子登録'!G16&amp;"年")</f>
      </c>
      <c r="E13" s="54">
        <f>IF('②女子登録'!H16="","",IF(LEN('②女子登録'!H16)=3," "&amp;MID('②女子登録'!H16,1,1)&amp;"分"&amp;MID('②女子登録'!H16,2,2)&amp;"秒",IF(LEN('②女子登録'!H16)=4,MID('②女子登録'!H16,1,2)&amp;"分"&amp;MID('②女子登録'!H16,3,2)&amp;"秒","")))</f>
      </c>
      <c r="F13" s="54">
        <v>8</v>
      </c>
      <c r="G13" s="113" t="str">
        <f>IF(LEN('②女子登録'!$L16)+LEN('②女子登録'!$M16)&gt;=5,'②女子登録'!$L16&amp;'②女子登録'!$M16,IF(LEN('②女子登録'!$L16)+LEN('②女子登録'!$M16)=4,'②女子登録'!$L16&amp;"　"&amp;'②女子登録'!$M16,IF(LEN('②女子登録'!$L16)+LEN('②女子登録'!$M16)=3,'②女子登録'!$L16&amp;"　　"&amp;'②女子登録'!$M16,'②女子登録'!$L16&amp;"　　　"&amp;'②女子登録'!$M16)))</f>
        <v>　　　</v>
      </c>
      <c r="H13" s="114"/>
      <c r="I13" s="54">
        <f>IF('②女子登録'!P16="","",'②女子登録'!P16&amp;"年")</f>
      </c>
      <c r="J13" s="54">
        <f>IF('②女子登録'!Q16="","",IF(LEN('②女子登録'!Q16)=3," "&amp;MID('②女子登録'!Q16,1,1)&amp;"分"&amp;MID('②女子登録'!Q16,2,2)&amp;"秒",IF(LEN('②女子登録'!Q16)=4,MID('②女子登録'!Q16,1,2)&amp;"分"&amp;MID('②女子登録'!Q16,3,2)&amp;"秒","")))</f>
      </c>
    </row>
    <row r="14" spans="1:10" ht="15" customHeight="1">
      <c r="A14" s="119" t="s">
        <v>80</v>
      </c>
      <c r="B14" s="120"/>
      <c r="C14" s="120"/>
      <c r="D14" s="120"/>
      <c r="E14" s="121"/>
      <c r="F14" s="119" t="s">
        <v>80</v>
      </c>
      <c r="G14" s="120"/>
      <c r="H14" s="120"/>
      <c r="I14" s="120"/>
      <c r="J14" s="121"/>
    </row>
    <row r="15" spans="1:10" ht="96" customHeight="1">
      <c r="A15" s="122"/>
      <c r="B15" s="123"/>
      <c r="C15" s="123"/>
      <c r="D15" s="123"/>
      <c r="E15" s="124"/>
      <c r="F15" s="122"/>
      <c r="G15" s="123"/>
      <c r="H15" s="123"/>
      <c r="I15" s="123"/>
      <c r="J15" s="124"/>
    </row>
  </sheetData>
  <sheetProtection password="CC4F" sheet="1"/>
  <mergeCells count="27">
    <mergeCell ref="A1:J1"/>
    <mergeCell ref="B6:C6"/>
    <mergeCell ref="B7:C7"/>
    <mergeCell ref="B8:C8"/>
    <mergeCell ref="G6:H6"/>
    <mergeCell ref="G7:H7"/>
    <mergeCell ref="G8:H8"/>
    <mergeCell ref="H3:J3"/>
    <mergeCell ref="G4:H4"/>
    <mergeCell ref="G5:H5"/>
    <mergeCell ref="A14:E14"/>
    <mergeCell ref="F14:J14"/>
    <mergeCell ref="A15:E15"/>
    <mergeCell ref="B9:C9"/>
    <mergeCell ref="B10:C10"/>
    <mergeCell ref="B11:C11"/>
    <mergeCell ref="B12:C12"/>
    <mergeCell ref="B13:C13"/>
    <mergeCell ref="F15:J15"/>
    <mergeCell ref="G9:H9"/>
    <mergeCell ref="G13:H13"/>
    <mergeCell ref="C3:E3"/>
    <mergeCell ref="B4:C4"/>
    <mergeCell ref="B5:C5"/>
    <mergeCell ref="G10:H10"/>
    <mergeCell ref="G11:H11"/>
    <mergeCell ref="G12:H12"/>
  </mergeCells>
  <conditionalFormatting sqref="A15:J15">
    <cfRule type="expression" priority="1" dxfId="0" stopIfTrue="1">
      <formula>C3&lt;&gt;""</formula>
    </cfRule>
  </conditionalFormatting>
  <printOptions/>
  <pageMargins left="0.7874015748031497" right="0.7874015748031497" top="0.5905511811023623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松濱　幹</dc:creator>
  <cp:keywords/>
  <dc:description/>
  <cp:lastModifiedBy>matsu</cp:lastModifiedBy>
  <cp:lastPrinted>2015-10-24T03:34:18Z</cp:lastPrinted>
  <dcterms:created xsi:type="dcterms:W3CDTF">2007-11-06T12:48:13Z</dcterms:created>
  <dcterms:modified xsi:type="dcterms:W3CDTF">2015-12-30T14:28:50Z</dcterms:modified>
  <cp:category/>
  <cp:version/>
  <cp:contentType/>
  <cp:contentStatus/>
</cp:coreProperties>
</file>